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E:\IDIPRON\WILLI\Herramientas de Gestión\Documentos Metodologicos\Admon Riesgos\2022\Corrupción\"/>
    </mc:Choice>
  </mc:AlternateContent>
  <xr:revisionPtr revIDLastSave="0" documentId="13_ncr:1_{3748599C-D6B8-4E45-8ED6-4ABADE7C22B1}" xr6:coauthVersionLast="47" xr6:coauthVersionMax="47" xr10:uidLastSave="{00000000-0000-0000-0000-000000000000}"/>
  <bookViews>
    <workbookView xWindow="-120" yWindow="-120" windowWidth="29040" windowHeight="15840" xr2:uid="{38379919-64FC-4686-AAE6-94F33B0ED37E}"/>
  </bookViews>
  <sheets>
    <sheet name="FORMATO" sheetId="1" r:id="rId1"/>
    <sheet name="Datos" sheetId="4" state="hidden" r:id="rId2"/>
    <sheet name="ENCUESTA DE IMPACTO" sheetId="2" r:id="rId3"/>
    <sheet name="INSTRUCTIVO DE DILIGENCIAMIENTO"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2" l="1"/>
  <c r="C23" i="2"/>
  <c r="G16" i="1"/>
  <c r="H16" i="1" s="1"/>
  <c r="L22" i="1"/>
  <c r="L21" i="1"/>
  <c r="L20" i="1"/>
  <c r="L19" i="1"/>
  <c r="L18" i="1"/>
  <c r="L17" i="1"/>
  <c r="L16" i="1"/>
  <c r="D27" i="2" l="1"/>
  <c r="D29" i="2"/>
  <c r="D28" i="2"/>
  <c r="M16" i="1"/>
  <c r="M19" i="1" s="1"/>
  <c r="O19" i="1" s="1"/>
  <c r="Q19" i="1" s="1"/>
  <c r="R16" i="1" s="1"/>
  <c r="S16" i="1" s="1"/>
  <c r="T16" i="1" s="1"/>
  <c r="P16" i="1" l="1"/>
  <c r="O16" i="1"/>
</calcChain>
</file>

<file path=xl/sharedStrings.xml><?xml version="1.0" encoding="utf-8"?>
<sst xmlns="http://schemas.openxmlformats.org/spreadsheetml/2006/main" count="288" uniqueCount="230">
  <si>
    <t>PROCESO</t>
  </si>
  <si>
    <t>PLANEACIÓN</t>
  </si>
  <si>
    <t>CÓDIGO</t>
  </si>
  <si>
    <t>IMPACTO</t>
  </si>
  <si>
    <t>PROBABILIDAD</t>
  </si>
  <si>
    <t>TIPO DE RIESGO</t>
  </si>
  <si>
    <t>VERSIÓN</t>
  </si>
  <si>
    <t>ASIGNADO</t>
  </si>
  <si>
    <t>MAPA DE RIESGOS DE CORRUPCIÓN</t>
  </si>
  <si>
    <t>PÁGINA</t>
  </si>
  <si>
    <t>NO</t>
  </si>
  <si>
    <t>VIGENTE DESDE</t>
  </si>
  <si>
    <t>ADECUADO</t>
  </si>
  <si>
    <t>MODERADO</t>
  </si>
  <si>
    <t>FECHA DE ACTUALIZACIÓN:</t>
  </si>
  <si>
    <t>CONFIABLE</t>
  </si>
  <si>
    <t>IDENTIFICACIÓN DEL RIESGO</t>
  </si>
  <si>
    <t>VALORACIÓN DEL RIESGO</t>
  </si>
  <si>
    <t>SE INVESTIGAN Y SE RESUELVEN OPORTUNAMENTE</t>
  </si>
  <si>
    <t>CAUSA</t>
  </si>
  <si>
    <t>RIESGO</t>
  </si>
  <si>
    <t>CONSECUENCIAS</t>
  </si>
  <si>
    <t>ANÁLISIS DEL RIESGO</t>
  </si>
  <si>
    <t>EVALUACIÓN DEL RIESGO</t>
  </si>
  <si>
    <t>RIESGO RESIDUAL</t>
  </si>
  <si>
    <t>COMPLETA</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</si>
  <si>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</si>
  <si>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</si>
  <si>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</si>
  <si>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</si>
  <si>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</si>
  <si>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</si>
  <si>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</si>
  <si>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</si>
  <si>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</si>
  <si>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</si>
  <si>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CONTROLES AYUDAN A DISMINUIR IMPACTO</t>
  </si>
  <si>
    <t>ZONA DE RIESGO RESIDUAL</t>
  </si>
  <si>
    <t>OPCIÓN DE MANEJO</t>
  </si>
  <si>
    <t>FECHA DE ÚLTIMA MATERIALIZACIÓN DEL RIESGO</t>
  </si>
  <si>
    <t>ACCIONES DE CONTINGENCIA EN CASO DE MATERIALIZACIÓN DEL RIESGO</t>
  </si>
  <si>
    <t>ZONA DE RIESGO INHERENTE</t>
  </si>
  <si>
    <t>ACCIONES A IMPLEMENTAR PARA EL FORTALECIMIENTO</t>
  </si>
  <si>
    <t>PERIODO DE EJECUCIÓN DE LAS ACCIONES A IMPLEMENTAR</t>
  </si>
  <si>
    <t>TIPO DE CONTROL</t>
  </si>
  <si>
    <t>REGISTRO</t>
  </si>
  <si>
    <t>ACCIONES IMPLEMENTADAS</t>
  </si>
  <si>
    <t>RESPONSABLE</t>
  </si>
  <si>
    <t>INDICADORES</t>
  </si>
  <si>
    <t>OBSERVACIONES DEL MONITOREO</t>
  </si>
  <si>
    <t>¿Existe un responsable asignado a la ejecución del control?</t>
  </si>
  <si>
    <t>DIRECTAMENTE</t>
  </si>
  <si>
    <t>EXTREMO</t>
  </si>
  <si>
    <t>ALTO</t>
  </si>
  <si>
    <t>¿El responsable tiene la autoridad y adecuada segregación de funciones en la ejecución del control?</t>
  </si>
  <si>
    <t>MAYOR</t>
  </si>
  <si>
    <t>¿La oportunidad en que se ejecuta el control ayuda a prevenir la mitigación del riesgo o a detectar la materialización del riesgo de manera oportuna?</t>
  </si>
  <si>
    <t>No. De columnas en la matriz de riesgo que se desplaza en el eje de la probabilidad.</t>
  </si>
  <si>
    <t>CATASTRÓFICO</t>
  </si>
  <si>
    <t>DESCRIPCIÓN DEL RIESGO</t>
  </si>
  <si>
    <t>¿Las actividades que se desarrollan en el
control realmente buscan por si sola prevenir o detectar las causas que pueden dar origen al riesgo, Ej.: verificar, validar, cotejar, comparar, revisar, etc.?</t>
  </si>
  <si>
    <t>PREVENIR</t>
  </si>
  <si>
    <t>¿La fuente de información que se utiliza en el desarrollo del control es información confiable que permita mitigar el riesgo?</t>
  </si>
  <si>
    <t>FRECUENCIA DE EJECUCIÓN DE LAS ACCIONES DE CONTROL PLANTEADAS</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</si>
  <si>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</si>
  <si>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</si>
  <si>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REVISION Y APROBACIÓN</t>
  </si>
  <si>
    <t>FORMATO PARA DETERMINAR EL IMPACTO</t>
  </si>
  <si>
    <t xml:space="preserve">Nº </t>
  </si>
  <si>
    <t xml:space="preserve">PREGUNTA </t>
  </si>
  <si>
    <t>RESPUESTA</t>
  </si>
  <si>
    <t>SI EL RIESGO DE CORRUPCIÓN SE MATERIALIZA PODRÍA...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</si>
  <si>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</si>
  <si>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</si>
  <si>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</si>
  <si>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</si>
  <si>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</si>
  <si>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</si>
  <si>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</si>
  <si>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</si>
  <si>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</si>
  <si>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</si>
  <si>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</si>
  <si>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</si>
  <si>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</si>
  <si>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</si>
  <si>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</si>
  <si>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</si>
  <si>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</si>
  <si>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</si>
  <si>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</si>
  <si>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</si>
  <si>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</si>
  <si>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</si>
  <si>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</si>
  <si>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DIECINUEVE</t>
    </r>
    <r>
      <rPr>
        <sz val="11"/>
        <color theme="1"/>
        <rFont val="Times New Roman"/>
        <family val="1"/>
      </rPr>
      <t xml:space="preserve"> preguntas genera un impacto </t>
    </r>
    <r>
      <rPr>
        <b/>
        <sz val="11"/>
        <color theme="1"/>
        <rFont val="Times New Roman"/>
        <family val="1"/>
      </rPr>
      <t>CATASTRÓFICO.</t>
    </r>
  </si>
  <si>
    <r>
      <rPr>
        <b/>
        <sz val="11"/>
        <color theme="1"/>
        <rFont val="Times New Roman"/>
        <family val="1"/>
      </rPr>
      <t xml:space="preserve">MODERADO: </t>
    </r>
    <r>
      <rPr>
        <sz val="11"/>
        <color theme="1"/>
        <rFont val="Times New Roman"/>
        <family val="1"/>
      </rPr>
      <t>Genera medianas consecuencias sobre la entidad.</t>
    </r>
  </si>
  <si>
    <r>
      <rPr>
        <b/>
        <sz val="11"/>
        <color theme="1"/>
        <rFont val="Times New Roman"/>
        <family val="1"/>
      </rPr>
      <t xml:space="preserve">MAYOR: </t>
    </r>
    <r>
      <rPr>
        <sz val="11"/>
        <color theme="1"/>
        <rFont val="Times New Roman"/>
        <family val="1"/>
      </rPr>
      <t>Genera altas consecuencias sobre la entidad.</t>
    </r>
  </si>
  <si>
    <r>
      <rPr>
        <b/>
        <sz val="11"/>
        <color theme="1"/>
        <rFont val="Times New Roman"/>
        <family val="1"/>
      </rPr>
      <t xml:space="preserve">CATASTROFICO: </t>
    </r>
    <r>
      <rPr>
        <sz val="11"/>
        <color theme="1"/>
        <rFont val="Times New Roman"/>
        <family val="1"/>
      </rPr>
      <t>Genera consecuencias desastrosas para la entidad.</t>
    </r>
  </si>
  <si>
    <t>INSTRUCCIONES DE DILIGENCIAMIENTO</t>
  </si>
  <si>
    <t xml:space="preserve">Para el diligenciamiento de este instrumento tenga en cuenta:
La formulación se realiza 1 vez al año con el apoyo de la Oficina Asesora de Planeación 
Los seguimientos serán adelantados por la Oficina de Control Interno. </t>
  </si>
  <si>
    <t>FECHAS DE CORTE DE LA POLÍTICA</t>
  </si>
  <si>
    <t>Formulación 31 de enero 
Seguimientos 30 de abril, 31 de agosto y 31 de diciembre de cada año</t>
  </si>
  <si>
    <t xml:space="preserve">Registrar la fecha en la que el documento es aprobado por el líder del área. </t>
  </si>
  <si>
    <t>ACCIÓN:</t>
  </si>
  <si>
    <t>Se debe marcar con X únicamente una acción que sea la que la que corresponde, es decir, si es Formulación, o seguimiento I, II o III. Esto determina a quien se le envia el formato, para aprobación, consolidación y publicación, ya que la formulación corresponde a la oficina Asesora de Planeación y debe ser enviado desde el correo del lider del área a el correo planeacion@idipron.gov.co y los seguimientos corresponden a la oficina de Control Interno, que debe ser dirigido de igual forma al correo controlinterno@idipron.gov.co.</t>
  </si>
  <si>
    <t>PROCESO/OBJETIVO
ÁREA*/ OBJETIVO</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</si>
  <si>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Calibri"/>
        <family val="2"/>
        <scheme val="minor"/>
      </rPr>
      <t xml:space="preserve">Ejemplo. </t>
    </r>
    <r>
      <rPr>
        <sz val="12"/>
        <color theme="1"/>
        <rFont val="Calibri"/>
        <family val="2"/>
        <scheme val="minor"/>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</si>
  <si>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 xml:space="preserve">Son los medios, las circunstancias y agentes generadores de riesgo, entendidos todos los sujetos u objetos que tienen la capacidad de originar un riesgo. Este campo debe ser diligenciado describiendo brevemente la causa del riesgo identificado.
Ejemplos: Carencia de controles en el procedimiento de contratación, Insuficiente capacitación del personal de contratos, Desconocimiento de los cambios en la regulación contractual, Inadecuadas políticas de operación.
</t>
  </si>
  <si>
    <r>
      <t xml:space="preserve">Para diligenciar este campo selecccione entre las opciones que le da la ventana, si no parecen las opciones digite la clase de riesgo identificado, según la clasificación que se da a continuación.
El Riesgo está vinculado con todo el quehacer; se podría afirmar que no hay actividad que deje de incluir el riesgo como una posibilidad. Los riesgos no son sólo de carácter económico o están únicamente relacionados con entidades financieras o con lo que se ha denominado
riesgos profesionales; éstos hacen parte de cualquier gestión que se realice.
</t>
    </r>
    <r>
      <rPr>
        <b/>
        <sz val="12"/>
        <color theme="1"/>
        <rFont val="Calibri"/>
        <family val="2"/>
        <scheme val="minor"/>
      </rPr>
      <t>Riesgos de Corrupción</t>
    </r>
    <r>
      <rPr>
        <sz val="12"/>
        <color theme="1"/>
        <rFont val="Calibri"/>
        <family val="2"/>
        <scheme val="minor"/>
      </rPr>
      <t xml:space="preserve">: Un riesgo de Corrupción se define como la posibilidad de que por acción o por omisión se desvíe la gestión de lo publico en beneficio de lo privado. Esta definición incluye el elemento de la intencionalidad al desviar el recurso público a un privado entendidos estos recursos como financieros, humanos, logísticos, de infraestructura entre otros. En esta categoría se deben tener en cuenta los Riesgos de Fraude. 
La metodología indica que en la identificación y redacción del riesgo de corrupción se debe diligenciar las siguientes preguntas, si todas las repuestas son SI, se está, sin duda, ante un riesgo de corrupción. 
</t>
    </r>
    <r>
      <rPr>
        <b/>
        <sz val="12"/>
        <color theme="1"/>
        <rFont val="Calibri"/>
        <family val="2"/>
        <scheme val="minor"/>
      </rPr>
      <t xml:space="preserve">¿ES POR ACCIÓN O POR OMISIÓN?	¿SE HACE USO DEL PODER?	¿SE PRODUCE UN DESVIO DE LOS PUBLICO?	¿SE BENEFICIA UN PRIVADO?
Riesgo de Fraude:
</t>
    </r>
    <r>
      <rPr>
        <sz val="12"/>
        <color theme="1"/>
        <rFont val="Calibri"/>
        <family val="2"/>
        <scheme val="minor"/>
      </rPr>
      <t xml:space="preserve">Cualquier acto u omisión intencionada, diseñada para engañar a los demás; llevado a cabo por una o mas personas con el fin de apropiarse, aprovecharse o, hacerse de un bien ajeno, sea material o intangible de forma indebida, en perjuicio de otra y generalmente por falta de conocimiento de afectado. </t>
    </r>
    <r>
      <rPr>
        <b/>
        <sz val="12"/>
        <color theme="1"/>
        <rFont val="Calibri"/>
        <family val="2"/>
        <scheme val="minor"/>
      </rPr>
      <t xml:space="preserve">
	</t>
    </r>
    <r>
      <rPr>
        <sz val="12"/>
        <color theme="1"/>
        <rFont val="Calibri"/>
        <family val="2"/>
        <scheme val="minor"/>
      </rPr>
      <t xml:space="preserve">		</t>
    </r>
  </si>
  <si>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Evitar iniciar con palabras negativas como: “No…”, “Que no…”, o con palabras que denoten un factor de riesgo (causa) tales como:
“ausencia de”, “falta de”, “poco(a)”, “escaso(a)”, “insuficiente”, “deficiente”, “debilidades en…”
</t>
    </r>
    <r>
      <rPr>
        <b/>
        <sz val="12"/>
        <color theme="1"/>
        <rFont val="Calibri"/>
        <family val="2"/>
        <scheme val="minor"/>
      </rPr>
      <t xml:space="preserve">Ejemplo: Objetivo del proceso: si el objetivo del proceso es </t>
    </r>
    <r>
      <rPr>
        <sz val="12"/>
        <color theme="1"/>
        <rFont val="Calibri"/>
        <family val="2"/>
        <scheme val="minor"/>
      </rPr>
      <t xml:space="preserve">“adquirir con oportunidad y calidad técnica los bienes y servicios requeridos por la entidad para su continua operación” : Ejemplo de riesgo de corrupción: "posibilidad de recibir o solicitar cualquier dádiva o beneficio a nombre propio o de terceros con el fin de celebrar un contrato".
</t>
    </r>
  </si>
  <si>
    <r>
      <t xml:space="preserve">Realizar redacción descriptiva del riesgo conjungando causas y consecuencias que respondan las siguientes preguntas: 
</t>
    </r>
    <r>
      <rPr>
        <b/>
        <sz val="12"/>
        <color theme="1"/>
        <rFont val="Calibri"/>
        <family val="2"/>
        <scheme val="minor"/>
      </rPr>
      <t xml:space="preserve">¿QUÉ PUEDE SUCEDER?
¿CÓMO PUEDE SUCEDER?
¿CUÁNDO PUEDE SUCEDER?
¿QUÉ CONSECUENCIAS TENDRÍA SU MATERIALIZACIÓN?
</t>
    </r>
    <r>
      <rPr>
        <sz val="12"/>
        <color theme="1"/>
        <rFont val="Calibri"/>
        <family val="2"/>
        <scheme val="minor"/>
      </rPr>
      <t xml:space="preserve">
</t>
    </r>
    <r>
      <rPr>
        <b/>
        <sz val="12"/>
        <color theme="1"/>
        <rFont val="Calibri"/>
        <family val="2"/>
        <scheme val="minor"/>
      </rPr>
      <t xml:space="preserve">Ejemplo: </t>
    </r>
    <r>
      <rPr>
        <sz val="12"/>
        <color theme="1"/>
        <rFont val="Calibri"/>
        <family val="2"/>
        <scheme val="minor"/>
      </rPr>
      <t>La combinación de factores como insuficiente capacitación del personal de contratos, cambios en la regulación contractual, inadecuadas políticas de operación y carencia de controles en el procedimiento de contratación pueden ocasionar inoportunidad en la adquisición de los bienes y servicios requeridos por la entidad y, en consecuencia, afectar la continuidad de su operación.</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</si>
  <si>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</si>
  <si>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ZONA DE RIESGO INHERENTE
</t>
    </r>
    <r>
      <rPr>
        <sz val="11"/>
        <color theme="1"/>
        <rFont val="Calibri"/>
        <family val="2"/>
        <scheme val="minor"/>
      </rPr>
      <t>Hace referencia al riesgo antes de analizar los controles que se tengan para que el mismo no se materialice</t>
    </r>
    <r>
      <rPr>
        <b/>
        <sz val="11"/>
        <color theme="1"/>
        <rFont val="Calibri"/>
        <family val="2"/>
        <scheme val="minor"/>
      </rPr>
      <t>.</t>
    </r>
  </si>
  <si>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La segunda metodología aplica cuando no hay evidencias para encontrar la probabilidad. En este caso se debe recurrir al conocimieno del grupo de trabajo, en donde cada una de las personas va a calificar en la escala de 1. Rara Vez, 2. improbable, 3. Casi Seguro, 4. Probable, 5. Posible. POsterior a eso se  suman los puntojes asignados por cada uno y se promedia con el numero de personas, el resultado será la calificación del riesgo.  
</t>
  </si>
  <si>
    <t xml:space="preserve"> Son las consecuencias o efectos que puede generar la materialización del riesgo en la entidad. 
Responder afirmativamente de UNA a CINCO  pregunta(s) genera un impacto MODERADO. Genera medianas consecuencias sobre la Entidad.
Responder afirmativamente de SEIS a ONCE preguntas genera un impacto MAYOR. Genera altas consecuencias sobre la Entidad.
Responder afirmativamente de DOCE a DIECINUEVE preguntas genera un impacto CATASTRÓFICO. Genera consecuencias desastrosas para la Entidad.
</t>
  </si>
  <si>
    <t>ZONA DE RIESGO</t>
  </si>
  <si>
    <r>
      <t xml:space="preserve">El instrumento está formulado para realizar el cruce entre los valores de las variables de </t>
    </r>
    <r>
      <rPr>
        <b/>
        <sz val="12"/>
        <color theme="1"/>
        <rFont val="Calibri"/>
        <family val="2"/>
        <scheme val="minor"/>
      </rPr>
      <t>Probabilidad e Impacto</t>
    </r>
    <r>
      <rPr>
        <sz val="12"/>
        <color theme="1"/>
        <rFont val="Calibri"/>
        <family val="2"/>
        <scheme val="minor"/>
      </rPr>
      <t>.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r>
  </si>
  <si>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</si>
  <si>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r>
      <t xml:space="preserve">CARACTERISTICAS DEL CONTROL </t>
    </r>
    <r>
      <rPr>
        <sz val="11"/>
        <color theme="1"/>
        <rFont val="Calibri"/>
        <family val="2"/>
        <scheme val="minor"/>
      </rPr>
      <t xml:space="preserve">
(Preguntas de la existencia de controles)</t>
    </r>
  </si>
  <si>
    <r>
      <t xml:space="preserve">Se establecen siete preguntas con el fin de determinar que controles se aplican a cada uno de los procesos que sean analizados. A continuación se establece una casilla con las opciones de respuesta SI/NO que se debe responder para cada una de las siete preguntas relacionadas.
¿Existe un responsable asignado a la ejecución del control?
"¿El responsable tiene la autoridad y adecuada segregación de funciones en la ejecución del control?"
¿La oportunidad en que se ejecuta el control ayuda a prevenir la mitigación del riesgo o a detectar la materialización del riesgo de manera oportuna?
"¿Las actividades que se desarrollan en el control realmente buscan por si sola prevenir o detectar las causas que pueden dar origen al riesgo,  Ej.: verificar, validar, cotejar, comparar, revisar, etc.?"
¿La fuente de información que se utiliza en el desarrollo del control es información confiable que permita mitigar el riesgo?
¿Las observaciones, desviaciones o diferencias identificadas como resultados de la ejecución del control son investigadas y  resueltas de manera oportuna?
¿Se deja evidencia o rastro de la ejecución del control que permita a cualquier tercero con la evidencia llegar a la misma conclusión?
</t>
    </r>
    <r>
      <rPr>
        <b/>
        <sz val="12"/>
        <color theme="1"/>
        <rFont val="Calibri"/>
        <family val="2"/>
        <scheme val="minor"/>
      </rPr>
      <t xml:space="preserve">
EL VALOR TOTAL DEL PESO DE LOS CONTROLES ES 100. CADA UNA DE LOS ELEMENTOS QUE SE RESPONDEN 
CON NO RESTAN A ESTE VALOR. </t>
    </r>
  </si>
  <si>
    <t>SELECCIONAR DEPENDIENDO DE LO QUE SUCEDA CON LOS CONTROLES</t>
  </si>
  <si>
    <t xml:space="preserve">El mapa esta formulado, se debe seleccionar entre las opciones directamente, indirectamente, o no disminuye dependiendo del criterio del equipo de trabajo que establece el manejo de los riesgos. Esta casilla indicará si el riesgo ha disminuido por los controles que se describieron. </t>
  </si>
  <si>
    <t>Para hallar la Zona de Riesgo Residual se debe partir de la ZONA DE RIESGO INHERENTE, el mapa de riesgos indica cuantas casillas se debe disminuir el riesgo en el mapa de calor, tanto en eje que corresponde al IMPACTO como al eje del PROBABILIDAD.
Ejemplo: Un riesgo en Zona de Riesgo Inherente 3. EXTREMO tiene controles solidos y el mapa calcula que debe bajar una (1) casilla de IMPACTO y una (1) de PROBABILIDAD.
1. Ubicar la Zona de Riesgo Inherente 3. EXTREMO bajar una (1) casilla de IMPACTO y una (1) de PROBABILIDAD.
Despues de ubicarlo en el mapa seleccionarlo de la lista desplegable Nombrada como Riesgo Residual. En este ejemplo el Riesgo baja a 2. MODERADO</t>
  </si>
  <si>
    <t xml:space="preserve">Escribir en este campo la última fecha de materialización del Riesgo, si esta información no existe diligenciar con no se tiene información, sin embargo desde este Mapa de Riesgos se debe llevar registro de estos eventos. </t>
  </si>
  <si>
    <t xml:space="preserve">Se debe seleccionar que Opción de Manejo se escogera para cada caso
•	Evitar el Riesgo: Se toman medidas encaminadas a evitar la materialización del riesgo. Ejemplo: Controles de calidad, mantenimiento preventivo a los equipos.
•	Reducir el Riesgo: Incluye medidas orientadas a disminuir tanto la probabilidad (medidas de prevención) como el impacto (medidas de protección). Ejemplo: optimización de los procedimientos y mejora en la efectividad de los controles.
•	Compartir o Transferir el Riesgo: Reducen los efectos de los riesgos, a través del traspaso de las pérdidas a otras organizaciones. Ejemplo: contratos de pólizas de seguro.
</t>
  </si>
  <si>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</si>
  <si>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t xml:space="preserve">ACCIONES ASOCIADAS AL CONTROL
</t>
  </si>
  <si>
    <t>ACCIONES A IMPLEMENTAR</t>
  </si>
  <si>
    <t xml:space="preserve">Definir acciones enfocadas a atacar la Causa o al fortalecimiento de los controles. Esta acción se debe construir de forma permanente y se une al que hacer del área. </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</si>
  <si>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</si>
  <si>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Se debe establecer una frecuencia para la implemetación de la acción Planteada.</t>
  </si>
  <si>
    <r>
      <rPr>
        <b/>
        <sz val="12"/>
        <color theme="1"/>
        <rFont val="Calibri"/>
        <family val="2"/>
        <scheme val="minor"/>
      </rPr>
      <t>CONTROLES PREVENTIVOS:</t>
    </r>
    <r>
      <rPr>
        <sz val="12"/>
        <color theme="1"/>
        <rFont val="Calibri"/>
        <family val="2"/>
        <scheme val="minor"/>
      </rPr>
      <t xml:space="preserve"> Controles que están diseñados para evitar un evento no deseado en el momento en que se produce. Este tipo de controles intentan evitar la ocurrencia de los riesgos que puedan afectar el cumplimiento de los objetivos.</t>
    </r>
  </si>
  <si>
    <r>
      <rPr>
        <b/>
        <sz val="12"/>
        <color theme="1"/>
        <rFont val="Calibri"/>
        <family val="2"/>
        <scheme val="minor"/>
      </rPr>
      <t>CONTROLES DETECTIVOS:</t>
    </r>
    <r>
      <rPr>
        <sz val="12"/>
        <color theme="1"/>
        <rFont val="Calibri"/>
        <family val="2"/>
        <scheme val="minor"/>
      </rPr>
      <t xml:space="preserve"> Controles que están diseñados para identificar un evento o resultado no previsto después de que se haya producido. Buscan detectar la situación no deseada para que se corrija y se tomen las acciones correspondientes.</t>
    </r>
  </si>
  <si>
    <t>Se deben registrar las evidencias de las acciones ejecutadas, es decir actas, avances en los documentos, entre otros que se consideren para este fin.</t>
  </si>
  <si>
    <t>MONITOREO Y REVISIÓN
(SEGUIMIENTO)</t>
  </si>
  <si>
    <t xml:space="preserve">FECHA  </t>
  </si>
  <si>
    <t xml:space="preserve">Se debe registrar las fechas en las que se realizan las acciones de seguimiento. </t>
  </si>
  <si>
    <t>Se deben nombrar las acciones que se realizán para avanzar en el fortalecimiento de los controles, es decir, reunión con el areá…, avance en el documento…, oficialización del procedimiento… (dependiendo de las acciones asociadas al control que se hayan determinado)
EL SEGUIMIENTO SE DEBE HACER DE FORMA ACUMULATIVA INDICADO LAS ACCIONES REALIZADAS.</t>
  </si>
  <si>
    <t>Nombrar el cargo de la persona que lideró el avance de la acción.</t>
  </si>
  <si>
    <t>Se debe establecer un Indicador de Eficacia y otro de Efectividad. (Siempre deben ser 2). Cada indicador debe ir respaldado por su Hoja de Vida del Indicador de acuerdo al formato vigente y anexase al archivo excel  de la matriz.</t>
  </si>
  <si>
    <t>SE DEBEN CONSIGNAR AQUÍ LAS OBSERVACIONES DE LOS PROFESIONALES QUE REALICEN LA REVISIÓN DE LOS MAPAS.</t>
  </si>
  <si>
    <t xml:space="preserve">DESCRIPCIÓN DE CAMBIOS </t>
  </si>
  <si>
    <t>En esta celda se debe relacionar los cambios en la información del Mapa de Riesgos. Deben estar incluidas la fecha de la formulación y las fechas de los seguimientos. Adicionalmente si se presentan cambios en la formulación tambien debe estar relacionada en este campo.</t>
  </si>
  <si>
    <t>Se deben relacionar los nombres y los cargos de las personas que intervienen en el proceso de la construcción y seguimiento de los Mapas de Riesgos, es decir, del área quien los elabora, quien lo revisa,  del lider del proceso y la persona que realiza el acompañamiento bien sea de la oficina Asesora de Planeación o de la oficina de Control Interno.</t>
  </si>
  <si>
    <t>OFICIALIZACIÓN</t>
  </si>
  <si>
    <t xml:space="preserve">Para la oficialización del Mapa de Riesgos de Corrupción es necesario que posterior a la aprobación por parte del líder del proceso se envié con memorando a través del correo electrónico que corresponde a la acción. Para los seguimientos se deben adjuntar las evidencias pertinentes a los avances que para el periodo se halla realizado. </t>
  </si>
  <si>
    <t>E-PLA-FT 020</t>
  </si>
  <si>
    <t xml:space="preserve">1 de 1 </t>
  </si>
  <si>
    <t xml:space="preserve">  05</t>
  </si>
  <si>
    <t>OBJETIVO DEL PROCESO</t>
  </si>
  <si>
    <t>ALCANCE DEL PROCESO</t>
  </si>
  <si>
    <t>FECHA DE ACTUALIZACIÓN</t>
  </si>
  <si>
    <t>3 SEGUIMIENTO</t>
  </si>
  <si>
    <t>No. de Riesgo</t>
  </si>
  <si>
    <t>PROBABILIDAD INHERENTE</t>
  </si>
  <si>
    <t>IMPACTO INHERENTE</t>
  </si>
  <si>
    <t>CONDICIONES RIESGO INHERENTE</t>
  </si>
  <si>
    <t>MUY BAJA - MODERADO</t>
  </si>
  <si>
    <t>MUY BAJA - MAYOR</t>
  </si>
  <si>
    <t>MUY BAJA - CATASTRÓFICO</t>
  </si>
  <si>
    <t>BAJA - MODERADO</t>
  </si>
  <si>
    <t>BAJA - MAYOR</t>
  </si>
  <si>
    <t>BAJA - CATASTRÓFICO</t>
  </si>
  <si>
    <t>MEDIA - MODERADO</t>
  </si>
  <si>
    <t>MEDIA - CATASTRÓFICO</t>
  </si>
  <si>
    <t>ALTA - MODERADO</t>
  </si>
  <si>
    <t>ALTA - MAYOR</t>
  </si>
  <si>
    <t>ALTA - CATASTRÓFICO</t>
  </si>
  <si>
    <t>MUY ALTA - MODERADO</t>
  </si>
  <si>
    <t>MUY ALTA - MAYOR</t>
  </si>
  <si>
    <t>MUY BAJA</t>
  </si>
  <si>
    <t>BAJA</t>
  </si>
  <si>
    <t>MEDIA</t>
  </si>
  <si>
    <t>ALTA</t>
  </si>
  <si>
    <t>MUY ALTA</t>
  </si>
  <si>
    <t>MUY ALTA - CATASTRÓFICO</t>
  </si>
  <si>
    <t>PROBABILIDAD RESIDUAL</t>
  </si>
  <si>
    <t>MEDIA - MAYOR</t>
  </si>
  <si>
    <t>ACCIONESPARA EL FORTALECIMIENTO DE LOS CONTROLES</t>
  </si>
  <si>
    <t>CONSECUENCIA</t>
  </si>
  <si>
    <t>Asignado</t>
  </si>
  <si>
    <t>No Asignado</t>
  </si>
  <si>
    <t>Adecuado</t>
  </si>
  <si>
    <t>Inadecuado</t>
  </si>
  <si>
    <t>Oportuna</t>
  </si>
  <si>
    <t>Inoportuna</t>
  </si>
  <si>
    <t>Prevenir</t>
  </si>
  <si>
    <t>Detectar</t>
  </si>
  <si>
    <t>No es un control</t>
  </si>
  <si>
    <t>Confiable</t>
  </si>
  <si>
    <t>No Confiable</t>
  </si>
  <si>
    <t>Se investigan y resuelven oportunamente</t>
  </si>
  <si>
    <t>No se investigan, ni resuelven oportunamente</t>
  </si>
  <si>
    <t>Completa</t>
  </si>
  <si>
    <t>Incopleta</t>
  </si>
  <si>
    <t>No existe</t>
  </si>
  <si>
    <t>Opciones de Manejo</t>
  </si>
  <si>
    <t>REDUCIR EL RIESGO</t>
  </si>
  <si>
    <t>EVITAR EL RIESGO</t>
  </si>
  <si>
    <t>PRODUCTO O REGISTRO QUE QUEDA DE LA EJECUCIÓN DE LAS ACCIONES PARA FORTALECER EL RIESGO</t>
  </si>
  <si>
    <t>1 SEGUIMIENTO</t>
  </si>
  <si>
    <t xml:space="preserve">MONITOREO </t>
  </si>
  <si>
    <t>FECHA DEL MONITOREO</t>
  </si>
  <si>
    <t>REPORTE DE LA EJECUCIÓN DE LOS CONTROLES</t>
  </si>
  <si>
    <t>REPORTE DE LA EJECUCIÓN DE LAS ACCIONES PARA EL FORTALECIMENTO DEL RIESGO</t>
  </si>
  <si>
    <t>¿SE MATERIALIZO EL RIESGO DURANTE EL PERIODO?</t>
  </si>
  <si>
    <t>REPORTE DE LAS ACCIONES DESARROLLADAS EN CASO DE QUE SE HAYA MATERIALIZADO EL RIESGO</t>
  </si>
  <si>
    <t>SEGUIMIENTO Y EVALUACIÓN</t>
  </si>
  <si>
    <t xml:space="preserve">OBSERVACIONES OFICINA ASESORA DE PLANEACIÓN </t>
  </si>
  <si>
    <t>OBSERVACIONES OFICINA DE          CONTROL INTERNO</t>
  </si>
  <si>
    <t>FORMULACIÓN</t>
  </si>
  <si>
    <t>x</t>
  </si>
  <si>
    <t>DESARROLLO HUMANO</t>
  </si>
  <si>
    <t>RANGO DE LA EJECUCION DE CADA CONTROL</t>
  </si>
  <si>
    <r>
      <rPr>
        <b/>
        <sz val="11"/>
        <color theme="1"/>
        <rFont val="Calibri"/>
        <family val="2"/>
        <scheme val="minor"/>
      </rPr>
      <t>FUERTE</t>
    </r>
    <r>
      <rPr>
        <sz val="11"/>
        <color theme="1"/>
        <rFont val="Calibri"/>
        <family val="2"/>
        <scheme val="minor"/>
      </rPr>
      <t xml:space="preserve"> (Siempre se Ejecuta)</t>
    </r>
  </si>
  <si>
    <r>
      <rPr>
        <b/>
        <sz val="11"/>
        <color theme="1"/>
        <rFont val="Calibri"/>
        <family val="2"/>
        <scheme val="minor"/>
      </rPr>
      <t>MODERADO</t>
    </r>
    <r>
      <rPr>
        <sz val="11"/>
        <color theme="1"/>
        <rFont val="Calibri"/>
        <family val="2"/>
        <scheme val="minor"/>
      </rPr>
      <t xml:space="preserve"> (Algunas Veces)</t>
    </r>
  </si>
  <si>
    <r>
      <rPr>
        <b/>
        <sz val="11"/>
        <color theme="1"/>
        <rFont val="Calibri"/>
        <family val="2"/>
        <scheme val="minor"/>
      </rPr>
      <t>DÉBIL</t>
    </r>
    <r>
      <rPr>
        <sz val="11"/>
        <color theme="1"/>
        <rFont val="Calibri"/>
        <family val="2"/>
        <scheme val="minor"/>
      </rPr>
      <t xml:space="preserve"> (No se Ejecuta)</t>
    </r>
  </si>
  <si>
    <t>FUERTE (Siempre se Ejecuta)</t>
  </si>
  <si>
    <t>Debilidad en el monitoreo y seguimiento a las actividades de manipulación de equipos.</t>
  </si>
  <si>
    <t>Sustracción de equipos o partes de los equipos de tecnología por parte de los servidores públicos o colaboradores del área de Sistemas para beneficio propio o de un tercero.</t>
  </si>
  <si>
    <t>Afectación en la disponibilidad de recursos e información  y/o servicios de la red de datos.</t>
  </si>
  <si>
    <t>X</t>
  </si>
  <si>
    <t xml:space="preserve">Para los equipos de computo conectados a la red institucional (LAN), el Software ARANDA genera una alarma cuando se sustrae el disco duro de un equipo. En caso de que se genere la alarma, el Ingeniero responsable del área de sistemas debe reportar el incidente en el formato establecido con el fin de iniciar la investigación respectiva
Para los equipos de computo tipo PC de escritorio se cuenta con guayas de seguridad que previene que se sustraiga el equipo. Dichas guayas son instaladas por los técnicos de sistemas, quienes asignan y gestionan las claves de seguridad 
Cuando un equipo de computo se va a retirar de una sede del la entidad, la empresa de vigilancia exige la presentación del formato A-MBI-FT-006 Autorización de Salida de Equipos  que debe ir firmado por el responsable de la oficina y de quien lo va a retirar, adicionalmente la novedad se registra en la minuta de vigilancia.
Se cuenta con una poliza de segurotodo riesgo daño material  que repone a la entidad los equipos sustraidos en caso de hurto, daño o pérdida
Cada vez que se realiza un mantenimiento preventivo o correctivo se verifica y actualiza la hoja de vida de los equipos, comprobando la configuración de hardware y software.  </t>
  </si>
  <si>
    <t>Verificar y hacer informe técnico de los equipos afectados a quien lo solicite con el fin de gestionar con la aseguradora.
Informar a la Oficina Asesora Jurpidica para que inicie los procedimientos para la denuncia ante las autoridades</t>
  </si>
  <si>
    <t>Realizar la verificación en conjunto con los procesos de  Servicios Administrativos y Logística de los procedimientos y formatos establecidos para fortalecer o detectar nuevos puntos de control que permitan mitigar el riesgo.</t>
  </si>
  <si>
    <t>Actas de reunion, formatos y procedimientos revisados</t>
  </si>
  <si>
    <t>01/01/2022 al 31/12/2022</t>
  </si>
  <si>
    <t>Garantizar la implementación, administración y prestación de los servicios para la optimización de las herramientas informáticas, actividades de mantenimiento preventivo y correctivo de los activos de información, plataforma de comunicaciones y desarrollo de aplicaciones a la medida, así como salvaguardar la información en sus criterios de confidencialidad, integridad y disponibilidad con el fin de garantizar la ejecución de los servicios informáticos que aporten al cumplimiento de la misión del Instituto.</t>
  </si>
  <si>
    <t>Inicia con el diagnóstico de necesidades en los recursos de tecnologías de información (hardware, software y datos), elaboración del plan estratégico de TICS y solicitud de los servicios y finaliza con la adopción de buenas prácticas que permiten controlar el adecuado procesamiento de la información del Instituto en sus criterios de confidencialidad, integridad y disponibilidad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</si>
</sst>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1"/>
      <color theme="1"/>
      <name val="Calibri"/>
      <family val="2"/>
      <scheme val="minor"/>
    </font>
    <font>
      <b/>
      <sz val="10"/>
      <color theme="1"/>
      <name val="Times New Roman"/>
      <family val="1"/>
    </font>
    <font>
      <sz val="10"/>
      <color theme="1"/>
      <name val="Times New Roman"/>
      <family val="1"/>
    </font>
    <font>
      <b/>
      <sz val="11"/>
      <color theme="1"/>
      <name val="Times New Roman"/>
      <family val="1"/>
    </font>
    <font>
      <sz val="11"/>
      <color theme="1"/>
      <name val="Times New Roman"/>
      <family val="1"/>
    </font>
    <font>
      <b/>
      <sz val="10"/>
      <name val="Times New Roman"/>
      <family val="1"/>
    </font>
    <font>
      <b/>
      <sz val="12"/>
      <name val="Times New Roman"/>
      <family val="1"/>
    </font>
    <font>
      <b/>
      <sz val="14"/>
      <color theme="1"/>
      <name val="Times New Roman"/>
      <family val="1"/>
    </font>
    <font>
      <sz val="12"/>
      <color theme="1"/>
      <name val="Times New Roman"/>
      <family val="1"/>
    </font>
    <font>
      <b/>
      <sz val="16"/>
      <color theme="1"/>
      <name val="Times New Roman"/>
      <family val="1"/>
    </font>
    <font>
      <b/>
      <sz val="12"/>
      <color theme="1"/>
      <name val="Times New Roman"/>
      <family val="1"/>
    </font>
    <font>
      <sz val="10"/>
      <color theme="0" tint="-0.34998626667073579"/>
      <name val="Times New Roman"/>
      <family val="1"/>
    </font>
    <font>
      <b/>
      <sz val="12"/>
      <color theme="1"/>
      <name val="Calibri"/>
      <family val="2"/>
      <scheme val="minor"/>
    </font>
    <font>
      <sz val="11"/>
      <color theme="1"/>
      <name val="Symbol"/>
      <family val="1"/>
      <charset val="2"/>
    </font>
    <font>
      <sz val="7"/>
      <color theme="1"/>
      <name val="Times New Roman"/>
      <family val="1"/>
    </font>
    <font>
      <sz val="12"/>
      <color theme="1"/>
      <name val="Calibri"/>
      <family val="2"/>
      <scheme val="minor"/>
    </font>
    <font>
      <b/>
      <sz val="22"/>
      <color theme="1"/>
      <name val="Calibri"/>
      <family val="2"/>
      <scheme val="minor"/>
    </font>
    <font>
      <sz val="22"/>
      <color theme="1"/>
      <name val="Calibri"/>
      <family val="2"/>
      <scheme val="minor"/>
    </font>
    <font>
      <sz val="16"/>
      <color theme="1"/>
      <name val="Times New Roman"/>
      <family val="1"/>
    </font>
    <font>
      <b/>
      <sz val="20"/>
      <color theme="1"/>
      <name val="Calibri"/>
      <family val="2"/>
      <scheme val="minor"/>
    </font>
    <font>
      <b/>
      <sz val="20"/>
      <color theme="1"/>
      <name val="Times New Roman"/>
      <family val="1"/>
    </font>
    <font>
      <sz val="14"/>
      <color theme="1"/>
      <name val="Times New Roman"/>
      <family val="1"/>
    </font>
    <font>
      <sz val="14"/>
      <name val="Times New Roman"/>
      <family val="1"/>
    </font>
    <font>
      <sz val="14"/>
      <color rgb="FFFF0000"/>
      <name val="Times New Roman"/>
      <family val="1"/>
    </font>
    <font>
      <sz val="12"/>
      <color rgb="FFFF0000"/>
      <name val="Times New Roman"/>
      <family val="1"/>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5" tint="0.59999389629810485"/>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259">
    <xf numFmtId="0" fontId="0" fillId="0" borderId="0" xfId="0"/>
    <xf numFmtId="0" fontId="3" fillId="0" borderId="0" xfId="0" applyFont="1" applyProtection="1"/>
    <xf numFmtId="0" fontId="2" fillId="0" borderId="0" xfId="0" applyFont="1" applyProtection="1"/>
    <xf numFmtId="0" fontId="6" fillId="3" borderId="11" xfId="0" applyFont="1" applyFill="1" applyBorder="1" applyAlignment="1" applyProtection="1">
      <alignment horizontal="center" vertical="center"/>
    </xf>
    <xf numFmtId="0" fontId="7" fillId="3" borderId="12" xfId="0" applyFont="1" applyFill="1" applyBorder="1" applyAlignment="1" applyProtection="1">
      <alignment horizontal="center" vertical="center" wrapText="1"/>
    </xf>
    <xf numFmtId="0" fontId="9" fillId="0" borderId="13" xfId="0" applyFont="1" applyBorder="1" applyAlignment="1" applyProtection="1">
      <alignment horizontal="justify" vertical="top" wrapText="1"/>
    </xf>
    <xf numFmtId="0" fontId="2" fillId="0" borderId="14" xfId="0" applyFont="1" applyBorder="1" applyAlignment="1" applyProtection="1">
      <alignment horizontal="center" vertical="center" wrapText="1"/>
      <protection locked="0"/>
    </xf>
    <xf numFmtId="1" fontId="9" fillId="0" borderId="14" xfId="0" applyNumberFormat="1" applyFont="1" applyBorder="1" applyAlignment="1" applyProtection="1">
      <alignment horizontal="center" vertical="center"/>
    </xf>
    <xf numFmtId="0" fontId="9" fillId="0" borderId="16" xfId="0" applyFont="1" applyBorder="1" applyAlignment="1" applyProtection="1">
      <alignment horizontal="justify" vertical="top" wrapText="1"/>
    </xf>
    <xf numFmtId="0" fontId="2" fillId="0" borderId="17" xfId="0" applyFont="1" applyBorder="1" applyAlignment="1" applyProtection="1">
      <alignment horizontal="center" vertical="center" wrapText="1"/>
      <protection locked="0"/>
    </xf>
    <xf numFmtId="1" fontId="9" fillId="0" borderId="17" xfId="0" applyNumberFormat="1" applyFont="1" applyBorder="1" applyAlignment="1" applyProtection="1">
      <alignment horizontal="center" vertical="center"/>
    </xf>
    <xf numFmtId="0" fontId="9" fillId="0" borderId="0" xfId="0" applyFont="1" applyAlignment="1">
      <alignment vertical="top" wrapText="1"/>
    </xf>
    <xf numFmtId="0" fontId="9" fillId="5" borderId="1" xfId="0" applyFont="1" applyFill="1" applyBorder="1" applyAlignment="1" applyProtection="1">
      <alignment horizontal="center" vertical="center" wrapText="1"/>
    </xf>
    <xf numFmtId="0" fontId="9" fillId="0" borderId="20" xfId="0" applyFont="1" applyBorder="1" applyAlignment="1" applyProtection="1">
      <alignment horizontal="justify" vertical="top" wrapText="1"/>
    </xf>
    <xf numFmtId="0" fontId="0" fillId="0" borderId="0" xfId="0"/>
    <xf numFmtId="0" fontId="9" fillId="0" borderId="21" xfId="0" applyFont="1" applyBorder="1" applyAlignment="1">
      <alignment vertical="top" wrapText="1"/>
    </xf>
    <xf numFmtId="0" fontId="11" fillId="0" borderId="1" xfId="0" applyFont="1" applyBorder="1" applyAlignment="1">
      <alignment vertical="center" wrapText="1"/>
    </xf>
    <xf numFmtId="0" fontId="9" fillId="0" borderId="21" xfId="0" applyFont="1" applyBorder="1" applyAlignment="1">
      <alignment vertical="center" wrapText="1"/>
    </xf>
    <xf numFmtId="0" fontId="11" fillId="0" borderId="11" xfId="0" applyFont="1" applyBorder="1" applyAlignment="1">
      <alignment horizontal="left" vertical="center" wrapText="1"/>
    </xf>
    <xf numFmtId="0" fontId="4" fillId="0" borderId="22" xfId="0" applyFont="1" applyBorder="1" applyAlignment="1">
      <alignment vertical="center" wrapText="1"/>
    </xf>
    <xf numFmtId="0" fontId="4" fillId="7" borderId="39" xfId="0" applyFont="1" applyFill="1" applyBorder="1" applyAlignment="1">
      <alignment horizontal="justify" vertical="center" wrapText="1"/>
    </xf>
    <xf numFmtId="0" fontId="4" fillId="7" borderId="38" xfId="0" applyFont="1" applyFill="1" applyBorder="1" applyAlignment="1">
      <alignment horizontal="justify" vertical="center" wrapText="1"/>
    </xf>
    <xf numFmtId="0" fontId="5" fillId="0" borderId="38" xfId="0" applyFont="1" applyBorder="1" applyAlignment="1">
      <alignment horizontal="justify" vertical="center" wrapText="1"/>
    </xf>
    <xf numFmtId="0" fontId="4" fillId="7" borderId="38" xfId="0" applyFont="1" applyFill="1" applyBorder="1" applyAlignment="1">
      <alignment horizontal="center" vertical="center" wrapText="1"/>
    </xf>
    <xf numFmtId="0" fontId="4" fillId="7" borderId="37" xfId="0" applyFont="1" applyFill="1" applyBorder="1" applyAlignment="1">
      <alignment horizontal="justify" vertical="center" wrapText="1"/>
    </xf>
    <xf numFmtId="0" fontId="4" fillId="7" borderId="46" xfId="0" applyFont="1" applyFill="1" applyBorder="1" applyAlignment="1">
      <alignment horizontal="justify" vertical="center" wrapText="1"/>
    </xf>
    <xf numFmtId="0" fontId="0" fillId="0" borderId="0" xfId="0" applyAlignment="1">
      <alignment wrapText="1"/>
    </xf>
    <xf numFmtId="0" fontId="1" fillId="0" borderId="22" xfId="0" applyFont="1" applyBorder="1" applyAlignment="1">
      <alignment vertical="center" wrapText="1"/>
    </xf>
    <xf numFmtId="0" fontId="13" fillId="0" borderId="1" xfId="0" applyFont="1" applyBorder="1" applyAlignment="1">
      <alignment vertical="center" wrapText="1"/>
    </xf>
    <xf numFmtId="0" fontId="16" fillId="0" borderId="21" xfId="0" applyFont="1" applyBorder="1" applyAlignment="1">
      <alignment vertical="top" wrapText="1"/>
    </xf>
    <xf numFmtId="0" fontId="1" fillId="0" borderId="1" xfId="0" applyFont="1" applyBorder="1" applyAlignment="1">
      <alignment vertical="center" wrapText="1"/>
    </xf>
    <xf numFmtId="0" fontId="4" fillId="0" borderId="23" xfId="0" applyFont="1" applyBorder="1" applyAlignment="1">
      <alignment vertical="center" wrapText="1"/>
    </xf>
    <xf numFmtId="0" fontId="4" fillId="0" borderId="47" xfId="0" applyFont="1" applyBorder="1" applyAlignment="1">
      <alignment vertical="center"/>
    </xf>
    <xf numFmtId="0" fontId="0" fillId="0" borderId="0" xfId="0" applyFont="1" applyAlignment="1">
      <alignment vertical="center"/>
    </xf>
    <xf numFmtId="0" fontId="16" fillId="0" borderId="0" xfId="0" applyFont="1"/>
    <xf numFmtId="0" fontId="16" fillId="0" borderId="0" xfId="0" applyFont="1" applyAlignment="1">
      <alignment vertical="top"/>
    </xf>
    <xf numFmtId="0" fontId="2" fillId="2" borderId="7"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14" fontId="2" fillId="2" borderId="0" xfId="0" applyNumberFormat="1" applyFont="1" applyFill="1" applyBorder="1" applyAlignment="1" applyProtection="1">
      <alignment horizontal="center" vertical="center"/>
    </xf>
    <xf numFmtId="14" fontId="2" fillId="2" borderId="7" xfId="0" applyNumberFormat="1"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8" borderId="1" xfId="0" applyFont="1" applyFill="1" applyBorder="1" applyAlignment="1" applyProtection="1">
      <alignment horizontal="center" vertical="center"/>
    </xf>
    <xf numFmtId="0" fontId="0" fillId="0" borderId="1" xfId="0" applyBorder="1"/>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2" fillId="2" borderId="9" xfId="0" applyFont="1" applyFill="1" applyBorder="1" applyAlignment="1" applyProtection="1">
      <alignment vertical="center"/>
    </xf>
    <xf numFmtId="0" fontId="2" fillId="8"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xf>
    <xf numFmtId="0" fontId="2" fillId="3" borderId="8" xfId="0" applyFont="1" applyFill="1" applyBorder="1" applyAlignment="1" applyProtection="1">
      <alignment horizontal="center"/>
    </xf>
    <xf numFmtId="0" fontId="2" fillId="3" borderId="1" xfId="0" applyFont="1" applyFill="1" applyBorder="1" applyAlignment="1" applyProtection="1">
      <alignment horizontal="center" vertical="center" wrapText="1"/>
    </xf>
    <xf numFmtId="0" fontId="6" fillId="3" borderId="12"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6" fillId="3" borderId="11" xfId="0" applyFont="1" applyFill="1" applyBorder="1" applyAlignment="1" applyProtection="1">
      <alignment horizontal="center" vertical="center" wrapText="1"/>
    </xf>
    <xf numFmtId="0" fontId="2" fillId="0" borderId="0" xfId="0" applyFont="1" applyFill="1" applyBorder="1" applyAlignment="1" applyProtection="1">
      <alignment horizontal="center"/>
    </xf>
    <xf numFmtId="0" fontId="6" fillId="3" borderId="24" xfId="0" applyFont="1" applyFill="1" applyBorder="1" applyAlignment="1" applyProtection="1">
      <alignment horizontal="center" vertical="center" wrapText="1"/>
    </xf>
    <xf numFmtId="0" fontId="2" fillId="3" borderId="21" xfId="0" applyFont="1" applyFill="1" applyBorder="1" applyAlignment="1" applyProtection="1">
      <alignment horizontal="center" vertical="center" wrapText="1"/>
    </xf>
    <xf numFmtId="0" fontId="9" fillId="0" borderId="0" xfId="0" applyFont="1" applyBorder="1" applyAlignment="1">
      <alignment vertical="top" wrapText="1"/>
    </xf>
    <xf numFmtId="0" fontId="9" fillId="0" borderId="53" xfId="0" applyFont="1" applyBorder="1" applyAlignment="1" applyProtection="1">
      <alignment horizontal="justify" vertical="top" wrapText="1"/>
    </xf>
    <xf numFmtId="0" fontId="2" fillId="0" borderId="54" xfId="0" applyFont="1" applyBorder="1" applyAlignment="1" applyProtection="1">
      <alignment horizontal="center" vertical="center" wrapText="1"/>
      <protection locked="0"/>
    </xf>
    <xf numFmtId="1" fontId="9" fillId="0" borderId="54" xfId="0" applyNumberFormat="1" applyFont="1" applyBorder="1" applyAlignment="1" applyProtection="1">
      <alignment horizontal="center" vertical="center"/>
    </xf>
    <xf numFmtId="0" fontId="2" fillId="2" borderId="1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protection locked="0"/>
    </xf>
    <xf numFmtId="0" fontId="2" fillId="0" borderId="0" xfId="0" applyFont="1" applyFill="1" applyBorder="1" applyAlignment="1" applyProtection="1">
      <alignment horizontal="justify" vertical="center" wrapText="1"/>
      <protection locked="0"/>
    </xf>
    <xf numFmtId="0" fontId="2" fillId="3" borderId="24" xfId="0" applyFont="1" applyFill="1" applyBorder="1" applyAlignment="1" applyProtection="1">
      <alignment horizontal="center" vertical="center" wrapText="1"/>
    </xf>
    <xf numFmtId="0" fontId="2" fillId="3" borderId="27" xfId="0" applyFont="1" applyFill="1" applyBorder="1" applyAlignment="1" applyProtection="1">
      <alignment horizontal="center" vertical="center" wrapText="1"/>
    </xf>
    <xf numFmtId="0" fontId="11" fillId="2" borderId="1" xfId="0" applyFont="1" applyFill="1" applyBorder="1" applyAlignment="1" applyProtection="1">
      <alignment horizontal="center" vertical="center"/>
    </xf>
    <xf numFmtId="49" fontId="11" fillId="2" borderId="1" xfId="0" applyNumberFormat="1" applyFont="1" applyFill="1" applyBorder="1" applyAlignment="1" applyProtection="1">
      <alignment horizontal="center" vertical="center"/>
    </xf>
    <xf numFmtId="14" fontId="11" fillId="2" borderId="1" xfId="0" applyNumberFormat="1" applyFont="1" applyFill="1" applyBorder="1" applyAlignment="1" applyProtection="1">
      <alignment horizontal="center" vertical="center"/>
    </xf>
    <xf numFmtId="0" fontId="11" fillId="8" borderId="46" xfId="0" applyFont="1" applyFill="1" applyBorder="1" applyAlignment="1" applyProtection="1">
      <alignment horizontal="left" vertical="center"/>
    </xf>
    <xf numFmtId="0" fontId="2" fillId="2" borderId="44" xfId="0" applyFont="1" applyFill="1" applyBorder="1" applyAlignment="1" applyProtection="1">
      <alignment horizontal="center" vertical="center"/>
    </xf>
    <xf numFmtId="0" fontId="20" fillId="0" borderId="1" xfId="0" applyFont="1" applyBorder="1" applyAlignment="1">
      <alignment horizontal="center" vertical="center"/>
    </xf>
    <xf numFmtId="0" fontId="4" fillId="7" borderId="46" xfId="0" applyFont="1" applyFill="1" applyBorder="1" applyAlignment="1">
      <alignment horizontal="center" vertical="center" wrapText="1"/>
    </xf>
    <xf numFmtId="0" fontId="1" fillId="6" borderId="46" xfId="0" applyFont="1" applyFill="1" applyBorder="1" applyAlignment="1">
      <alignment horizontal="center"/>
    </xf>
    <xf numFmtId="0" fontId="4" fillId="0" borderId="38" xfId="0" applyFont="1" applyBorder="1" applyAlignment="1">
      <alignment horizontal="center" vertical="center" wrapText="1"/>
    </xf>
    <xf numFmtId="0" fontId="8" fillId="4" borderId="1" xfId="0" applyFont="1" applyFill="1" applyBorder="1" applyAlignment="1" applyProtection="1">
      <alignment horizontal="center" vertical="center" wrapText="1"/>
    </xf>
    <xf numFmtId="0" fontId="8" fillId="4" borderId="48"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0" fillId="5" borderId="11" xfId="0" applyFont="1" applyFill="1" applyBorder="1" applyAlignment="1" applyProtection="1">
      <alignment horizontal="center" vertical="center" wrapText="1"/>
    </xf>
    <xf numFmtId="0" fontId="10" fillId="5" borderId="5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xf>
    <xf numFmtId="0" fontId="7" fillId="2" borderId="9"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7" fillId="2" borderId="52" xfId="0" applyFont="1" applyFill="1" applyBorder="1" applyAlignment="1" applyProtection="1">
      <alignment horizontal="center" vertical="center"/>
    </xf>
    <xf numFmtId="0" fontId="6" fillId="0" borderId="9"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52" xfId="0" applyFont="1" applyBorder="1" applyAlignment="1" applyProtection="1">
      <alignment horizontal="center" vertical="center" wrapText="1"/>
    </xf>
    <xf numFmtId="0" fontId="6" fillId="0" borderId="9"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52" xfId="0" applyFont="1" applyFill="1" applyBorder="1" applyAlignment="1" applyProtection="1">
      <alignment horizontal="center" vertical="center" wrapText="1"/>
      <protection locked="0"/>
    </xf>
    <xf numFmtId="0" fontId="2" fillId="6" borderId="28" xfId="0" applyFont="1" applyFill="1" applyBorder="1" applyAlignment="1" applyProtection="1">
      <alignment horizontal="justify" vertical="center" wrapText="1"/>
      <protection locked="0"/>
    </xf>
    <xf numFmtId="0" fontId="2" fillId="6" borderId="27" xfId="0" applyFont="1" applyFill="1" applyBorder="1" applyAlignment="1" applyProtection="1">
      <alignment horizontal="justify" vertical="center" wrapText="1"/>
      <protection locked="0"/>
    </xf>
    <xf numFmtId="0" fontId="2" fillId="3" borderId="41" xfId="0" applyFont="1" applyFill="1" applyBorder="1" applyAlignment="1" applyProtection="1">
      <alignment horizontal="center" vertical="center"/>
    </xf>
    <xf numFmtId="0" fontId="2" fillId="3" borderId="42" xfId="0" applyFont="1" applyFill="1" applyBorder="1" applyAlignment="1" applyProtection="1">
      <alignment horizontal="center" vertical="center"/>
    </xf>
    <xf numFmtId="0" fontId="2" fillId="3" borderId="43" xfId="0" applyFont="1" applyFill="1" applyBorder="1" applyAlignment="1" applyProtection="1">
      <alignment horizontal="center" vertical="center"/>
    </xf>
    <xf numFmtId="0" fontId="2" fillId="3" borderId="60" xfId="0" applyFont="1" applyFill="1" applyBorder="1" applyAlignment="1" applyProtection="1">
      <alignment horizontal="center" vertical="center"/>
    </xf>
    <xf numFmtId="0" fontId="2" fillId="3" borderId="0" xfId="0" applyFont="1" applyFill="1" applyBorder="1" applyAlignment="1" applyProtection="1">
      <alignment horizontal="center" vertical="center"/>
    </xf>
    <xf numFmtId="0" fontId="2" fillId="3" borderId="39" xfId="0" applyFont="1" applyFill="1" applyBorder="1" applyAlignment="1" applyProtection="1">
      <alignment horizontal="center" vertical="center"/>
    </xf>
    <xf numFmtId="0" fontId="2" fillId="3" borderId="45" xfId="0" applyFont="1" applyFill="1" applyBorder="1" applyAlignment="1" applyProtection="1">
      <alignment horizontal="center" vertical="center"/>
    </xf>
    <xf numFmtId="0" fontId="2" fillId="3" borderId="44" xfId="0" applyFont="1" applyFill="1" applyBorder="1" applyAlignment="1" applyProtection="1">
      <alignment horizontal="center" vertical="center"/>
    </xf>
    <xf numFmtId="0" fontId="2" fillId="3" borderId="38" xfId="0" applyFont="1" applyFill="1" applyBorder="1" applyAlignment="1" applyProtection="1">
      <alignment horizontal="center" vertical="center"/>
    </xf>
    <xf numFmtId="0" fontId="22" fillId="0" borderId="28" xfId="0" applyFont="1" applyBorder="1" applyAlignment="1" applyProtection="1">
      <alignment horizontal="justify" vertical="center" wrapText="1"/>
      <protection locked="0"/>
    </xf>
    <xf numFmtId="0" fontId="22" fillId="0" borderId="50" xfId="0" applyFont="1" applyBorder="1" applyAlignment="1" applyProtection="1">
      <alignment horizontal="justify" vertical="center"/>
      <protection locked="0"/>
    </xf>
    <xf numFmtId="0" fontId="3" fillId="0" borderId="28" xfId="0" applyFont="1" applyBorder="1" applyAlignment="1" applyProtection="1">
      <alignment horizontal="center"/>
      <protection locked="0"/>
    </xf>
    <xf numFmtId="0" fontId="3" fillId="0" borderId="56" xfId="0" applyFont="1" applyBorder="1" applyAlignment="1" applyProtection="1">
      <alignment horizontal="center"/>
      <protection locked="0"/>
    </xf>
    <xf numFmtId="0" fontId="12" fillId="0" borderId="1" xfId="0" applyFont="1" applyFill="1" applyBorder="1" applyAlignment="1" applyProtection="1">
      <alignment horizontal="center" vertical="center" wrapText="1"/>
      <protection locked="0"/>
    </xf>
    <xf numFmtId="0" fontId="12" fillId="0" borderId="48" xfId="0" applyFont="1" applyFill="1" applyBorder="1" applyAlignment="1" applyProtection="1">
      <alignment horizontal="center" vertical="center" wrapText="1"/>
      <protection locked="0"/>
    </xf>
    <xf numFmtId="0" fontId="22" fillId="0" borderId="28" xfId="0" applyFont="1" applyBorder="1" applyAlignment="1" applyProtection="1">
      <alignment horizontal="center" vertical="center" wrapText="1"/>
      <protection locked="0"/>
    </xf>
    <xf numFmtId="0" fontId="22" fillId="0" borderId="56" xfId="0" applyFont="1" applyBorder="1" applyAlignment="1" applyProtection="1">
      <alignment horizontal="center" vertical="center" wrapText="1"/>
      <protection locked="0"/>
    </xf>
    <xf numFmtId="0" fontId="3" fillId="0" borderId="1" xfId="0" applyFont="1" applyBorder="1" applyAlignment="1" applyProtection="1">
      <alignment horizontal="center"/>
      <protection locked="0"/>
    </xf>
    <xf numFmtId="0" fontId="3" fillId="0" borderId="48" xfId="0" applyFont="1" applyBorder="1" applyAlignment="1" applyProtection="1">
      <alignment horizontal="center"/>
      <protection locked="0"/>
    </xf>
    <xf numFmtId="0" fontId="3" fillId="0" borderId="21" xfId="0" applyFont="1" applyBorder="1" applyAlignment="1" applyProtection="1">
      <alignment horizontal="center" vertical="center" wrapText="1"/>
      <protection locked="0"/>
    </xf>
    <xf numFmtId="0" fontId="3" fillId="0" borderId="49"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xf>
    <xf numFmtId="0" fontId="2" fillId="3" borderId="9" xfId="0" applyFont="1" applyFill="1" applyBorder="1" applyAlignment="1" applyProtection="1">
      <alignment horizontal="center" vertical="center" wrapText="1"/>
    </xf>
    <xf numFmtId="0" fontId="2" fillId="3" borderId="21" xfId="0" applyFont="1" applyFill="1" applyBorder="1" applyAlignment="1" applyProtection="1">
      <alignment horizontal="center" vertical="center" wrapText="1"/>
    </xf>
    <xf numFmtId="0" fontId="2" fillId="3" borderId="28" xfId="0" applyFont="1" applyFill="1" applyBorder="1" applyAlignment="1" applyProtection="1">
      <alignment horizontal="center" vertical="center" wrapText="1"/>
    </xf>
    <xf numFmtId="0" fontId="2" fillId="0" borderId="22" xfId="0" applyFont="1" applyFill="1" applyBorder="1" applyAlignment="1" applyProtection="1">
      <alignment horizontal="center"/>
    </xf>
    <xf numFmtId="0" fontId="2" fillId="0" borderId="1" xfId="0" applyFont="1" applyFill="1" applyBorder="1" applyAlignment="1" applyProtection="1">
      <alignment horizontal="center"/>
    </xf>
    <xf numFmtId="0" fontId="2" fillId="0" borderId="4" xfId="0" applyFont="1" applyFill="1" applyBorder="1" applyAlignment="1" applyProtection="1">
      <alignment horizontal="center"/>
    </xf>
    <xf numFmtId="0" fontId="2" fillId="0" borderId="8" xfId="0" applyFont="1" applyFill="1" applyBorder="1" applyAlignment="1" applyProtection="1">
      <alignment horizontal="center"/>
    </xf>
    <xf numFmtId="0" fontId="2" fillId="3" borderId="12"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0" borderId="48" xfId="0" applyFont="1" applyBorder="1" applyAlignment="1" applyProtection="1">
      <alignment horizontal="center" vertical="center" wrapText="1"/>
      <protection locked="0"/>
    </xf>
    <xf numFmtId="0" fontId="23" fillId="0" borderId="1" xfId="0" applyFont="1" applyFill="1" applyBorder="1" applyAlignment="1" applyProtection="1">
      <alignment horizontal="justify" vertical="center" wrapText="1"/>
      <protection locked="0"/>
    </xf>
    <xf numFmtId="0" fontId="23" fillId="0" borderId="48" xfId="0" applyFont="1" applyFill="1" applyBorder="1" applyAlignment="1" applyProtection="1">
      <alignment horizontal="justify" vertical="center" wrapText="1"/>
      <protection locked="0"/>
    </xf>
    <xf numFmtId="1" fontId="10" fillId="0" borderId="15" xfId="0" applyNumberFormat="1" applyFont="1" applyBorder="1" applyAlignment="1" applyProtection="1">
      <alignment horizontal="center" vertical="center" wrapText="1"/>
    </xf>
    <xf numFmtId="1" fontId="10" fillId="0" borderId="18" xfId="0" applyNumberFormat="1"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52"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55" xfId="0" applyFont="1" applyBorder="1" applyAlignment="1" applyProtection="1">
      <alignment horizontal="center" vertical="center" wrapText="1"/>
    </xf>
    <xf numFmtId="0" fontId="21" fillId="0" borderId="22" xfId="0" applyFont="1" applyBorder="1" applyAlignment="1" applyProtection="1">
      <alignment horizontal="center" vertical="center" wrapText="1"/>
      <protection locked="0"/>
    </xf>
    <xf numFmtId="0" fontId="21" fillId="0" borderId="47"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wrapText="1"/>
      <protection locked="0"/>
    </xf>
    <xf numFmtId="0" fontId="22" fillId="0" borderId="11" xfId="0" applyFont="1" applyBorder="1" applyAlignment="1" applyProtection="1">
      <alignment horizontal="center" vertical="center" wrapText="1"/>
      <protection locked="0"/>
    </xf>
    <xf numFmtId="0" fontId="22" fillId="0" borderId="52"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protection locked="0"/>
    </xf>
    <xf numFmtId="0" fontId="22" fillId="0" borderId="48" xfId="0" applyFont="1" applyBorder="1" applyAlignment="1" applyProtection="1">
      <alignment horizontal="center" vertical="center"/>
      <protection locked="0"/>
    </xf>
    <xf numFmtId="0" fontId="3" fillId="0" borderId="28" xfId="0" applyFont="1" applyBorder="1" applyAlignment="1" applyProtection="1">
      <alignment horizontal="center" vertical="center" wrapText="1"/>
      <protection locked="0"/>
    </xf>
    <xf numFmtId="0" fontId="3" fillId="0" borderId="50" xfId="0"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6" fillId="0" borderId="25" xfId="0" applyFont="1" applyFill="1" applyBorder="1" applyAlignment="1" applyProtection="1">
      <alignment horizontal="center" vertical="center" wrapText="1"/>
      <protection locked="0"/>
    </xf>
    <xf numFmtId="0" fontId="6" fillId="0" borderId="24" xfId="0" applyFont="1" applyFill="1" applyBorder="1" applyAlignment="1" applyProtection="1">
      <alignment horizontal="center" vertical="center" wrapText="1"/>
      <protection locked="0"/>
    </xf>
    <xf numFmtId="0" fontId="6" fillId="0" borderId="51"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xf>
    <xf numFmtId="0" fontId="2" fillId="2" borderId="63" xfId="0" applyFont="1" applyFill="1" applyBorder="1" applyAlignment="1" applyProtection="1">
      <alignment horizontal="center" vertical="center"/>
    </xf>
    <xf numFmtId="0" fontId="2" fillId="2" borderId="61" xfId="0" applyFont="1" applyFill="1" applyBorder="1" applyAlignment="1" applyProtection="1">
      <alignment horizontal="center" vertical="center"/>
    </xf>
    <xf numFmtId="0" fontId="2" fillId="2" borderId="62" xfId="0" applyFont="1" applyFill="1" applyBorder="1" applyAlignment="1" applyProtection="1">
      <alignment horizontal="center" vertical="center"/>
    </xf>
    <xf numFmtId="0" fontId="2" fillId="3" borderId="57" xfId="0" applyFont="1" applyFill="1" applyBorder="1" applyAlignment="1" applyProtection="1">
      <alignment horizontal="center"/>
    </xf>
    <xf numFmtId="0" fontId="2" fillId="3" borderId="58" xfId="0" applyFont="1" applyFill="1" applyBorder="1" applyAlignment="1" applyProtection="1">
      <alignment horizontal="center"/>
    </xf>
    <xf numFmtId="0" fontId="2" fillId="3" borderId="59" xfId="0" applyFont="1" applyFill="1" applyBorder="1" applyAlignment="1" applyProtection="1">
      <alignment horizontal="center"/>
    </xf>
    <xf numFmtId="0" fontId="2" fillId="3" borderId="33" xfId="0" applyFont="1" applyFill="1" applyBorder="1" applyAlignment="1" applyProtection="1">
      <alignment horizontal="center"/>
    </xf>
    <xf numFmtId="0" fontId="2" fillId="3" borderId="32" xfId="0" applyFont="1" applyFill="1" applyBorder="1" applyAlignment="1" applyProtection="1">
      <alignment horizontal="center"/>
    </xf>
    <xf numFmtId="0" fontId="2" fillId="3" borderId="31" xfId="0" applyFont="1" applyFill="1" applyBorder="1" applyAlignment="1" applyProtection="1">
      <alignment horizontal="center"/>
    </xf>
    <xf numFmtId="0" fontId="2" fillId="3" borderId="22" xfId="0" applyFont="1" applyFill="1" applyBorder="1" applyAlignment="1" applyProtection="1">
      <alignment horizontal="center" vertical="center" wrapText="1"/>
    </xf>
    <xf numFmtId="0" fontId="2" fillId="3" borderId="25" xfId="0" applyFont="1" applyFill="1" applyBorder="1" applyAlignment="1" applyProtection="1">
      <alignment horizontal="center" vertical="center" wrapText="1"/>
    </xf>
    <xf numFmtId="0" fontId="2" fillId="0" borderId="26" xfId="0" applyFont="1" applyFill="1" applyBorder="1" applyAlignment="1" applyProtection="1">
      <alignment horizontal="center"/>
    </xf>
    <xf numFmtId="0" fontId="2" fillId="3" borderId="23" xfId="0" applyFont="1" applyFill="1" applyBorder="1" applyAlignment="1" applyProtection="1">
      <alignment horizontal="center"/>
    </xf>
    <xf numFmtId="0" fontId="2" fillId="3" borderId="12" xfId="0" applyFont="1" applyFill="1" applyBorder="1" applyAlignment="1" applyProtection="1">
      <alignment horizontal="center"/>
    </xf>
    <xf numFmtId="0" fontId="6" fillId="3" borderId="9" xfId="0" applyFont="1" applyFill="1" applyBorder="1" applyAlignment="1" applyProtection="1">
      <alignment horizontal="center" vertical="center" wrapText="1"/>
    </xf>
    <xf numFmtId="0" fontId="6" fillId="3" borderId="1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0" fontId="2" fillId="3" borderId="12" xfId="0" applyFont="1" applyFill="1" applyBorder="1" applyAlignment="1" applyProtection="1">
      <alignment horizontal="center" vertical="center"/>
    </xf>
    <xf numFmtId="0" fontId="2" fillId="3" borderId="11" xfId="0" applyFont="1" applyFill="1" applyBorder="1" applyAlignment="1" applyProtection="1">
      <alignment horizontal="center" vertical="center" wrapText="1"/>
    </xf>
    <xf numFmtId="0" fontId="3" fillId="0" borderId="22" xfId="0" applyFont="1" applyBorder="1" applyAlignment="1" applyProtection="1">
      <alignment horizontal="center"/>
      <protection locked="0"/>
    </xf>
    <xf numFmtId="0" fontId="3" fillId="0" borderId="47" xfId="0" applyFont="1" applyBorder="1" applyAlignment="1" applyProtection="1">
      <alignment horizontal="center"/>
      <protection locked="0"/>
    </xf>
    <xf numFmtId="14" fontId="19" fillId="2" borderId="4" xfId="0" applyNumberFormat="1" applyFont="1" applyFill="1" applyBorder="1" applyAlignment="1" applyProtection="1">
      <alignment horizontal="center" vertical="center"/>
    </xf>
    <xf numFmtId="0" fontId="19" fillId="2" borderId="5" xfId="0" applyFont="1" applyFill="1" applyBorder="1" applyAlignment="1" applyProtection="1">
      <alignment horizontal="center" vertical="center"/>
    </xf>
    <xf numFmtId="0" fontId="4" fillId="0" borderId="9"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52" xfId="0" applyFont="1" applyBorder="1" applyAlignment="1" applyProtection="1">
      <alignment horizontal="center" vertical="center" wrapText="1"/>
    </xf>
    <xf numFmtId="0" fontId="22" fillId="0" borderId="50"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52" xfId="0" applyFont="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6" fillId="3" borderId="1" xfId="0" applyFont="1" applyFill="1" applyBorder="1" applyAlignment="1" applyProtection="1">
      <alignment horizontal="center" vertical="center" wrapText="1"/>
    </xf>
    <xf numFmtId="0" fontId="22" fillId="0" borderId="9" xfId="0" applyFont="1" applyBorder="1" applyAlignment="1" applyProtection="1">
      <alignment horizontal="justify" vertical="center" wrapText="1"/>
      <protection locked="0"/>
    </xf>
    <xf numFmtId="0" fontId="22" fillId="0" borderId="11" xfId="0" applyFont="1" applyBorder="1" applyAlignment="1" applyProtection="1">
      <alignment horizontal="justify" vertical="center" wrapText="1"/>
      <protection locked="0"/>
    </xf>
    <xf numFmtId="0" fontId="22" fillId="0" borderId="52" xfId="0" applyFont="1" applyBorder="1" applyAlignment="1" applyProtection="1">
      <alignment horizontal="justify" vertical="center" wrapText="1"/>
      <protection locked="0"/>
    </xf>
    <xf numFmtId="0" fontId="11" fillId="2" borderId="5"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41" xfId="0" applyFont="1" applyFill="1" applyBorder="1" applyAlignment="1" applyProtection="1">
      <alignment horizontal="center" vertical="center"/>
    </xf>
    <xf numFmtId="0" fontId="11" fillId="2" borderId="42" xfId="0" applyFont="1" applyFill="1" applyBorder="1" applyAlignment="1" applyProtection="1">
      <alignment horizontal="center" vertical="center"/>
    </xf>
    <xf numFmtId="0" fontId="11" fillId="2" borderId="43" xfId="0" applyFont="1" applyFill="1" applyBorder="1" applyAlignment="1" applyProtection="1">
      <alignment horizontal="center" vertical="center"/>
    </xf>
    <xf numFmtId="0" fontId="11" fillId="2" borderId="45" xfId="0" applyFont="1" applyFill="1" applyBorder="1" applyAlignment="1" applyProtection="1">
      <alignment horizontal="center" vertical="center"/>
    </xf>
    <xf numFmtId="0" fontId="11" fillId="2" borderId="44" xfId="0" applyFont="1" applyFill="1" applyBorder="1" applyAlignment="1" applyProtection="1">
      <alignment horizontal="center" vertical="center"/>
    </xf>
    <xf numFmtId="0" fontId="11" fillId="2" borderId="38" xfId="0" applyFont="1" applyFill="1" applyBorder="1" applyAlignment="1" applyProtection="1">
      <alignment horizontal="center" vertical="center"/>
    </xf>
    <xf numFmtId="0" fontId="5" fillId="6" borderId="34" xfId="0" applyFont="1" applyFill="1" applyBorder="1" applyAlignment="1">
      <alignment horizontal="left"/>
    </xf>
    <xf numFmtId="0" fontId="5" fillId="6" borderId="35" xfId="0" applyFont="1" applyFill="1" applyBorder="1" applyAlignment="1">
      <alignment horizontal="left"/>
    </xf>
    <xf numFmtId="0" fontId="5" fillId="6" borderId="36" xfId="0" applyFont="1" applyFill="1" applyBorder="1" applyAlignment="1">
      <alignment horizontal="left"/>
    </xf>
    <xf numFmtId="0" fontId="5" fillId="6" borderId="45" xfId="0" applyFont="1" applyFill="1" applyBorder="1" applyAlignment="1">
      <alignment horizontal="left"/>
    </xf>
    <xf numFmtId="0" fontId="5" fillId="6" borderId="44" xfId="0" applyFont="1" applyFill="1" applyBorder="1" applyAlignment="1">
      <alignment horizontal="left"/>
    </xf>
    <xf numFmtId="0" fontId="5" fillId="6" borderId="38" xfId="0" applyFont="1" applyFill="1" applyBorder="1" applyAlignment="1">
      <alignment horizontal="left"/>
    </xf>
    <xf numFmtId="0" fontId="4" fillId="7" borderId="34" xfId="0" applyFont="1" applyFill="1" applyBorder="1" applyAlignment="1">
      <alignment horizontal="center" vertical="center" wrapText="1"/>
    </xf>
    <xf numFmtId="0" fontId="4" fillId="7" borderId="35"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4" fillId="7" borderId="40" xfId="0" applyFont="1" applyFill="1" applyBorder="1" applyAlignment="1">
      <alignment horizontal="justify" vertical="center" wrapText="1"/>
    </xf>
    <xf numFmtId="0" fontId="4" fillId="7" borderId="37" xfId="0" applyFont="1" applyFill="1" applyBorder="1" applyAlignment="1">
      <alignment horizontal="justify" vertical="center" wrapText="1"/>
    </xf>
    <xf numFmtId="0" fontId="4" fillId="7" borderId="34" xfId="0" applyFont="1" applyFill="1" applyBorder="1" applyAlignment="1">
      <alignment horizontal="justify" vertical="center" wrapText="1"/>
    </xf>
    <xf numFmtId="0" fontId="4" fillId="7" borderId="36" xfId="0" applyFont="1" applyFill="1" applyBorder="1" applyAlignment="1">
      <alignment horizontal="justify" vertical="center" wrapText="1"/>
    </xf>
    <xf numFmtId="0" fontId="14" fillId="7" borderId="1" xfId="0" applyFont="1" applyFill="1" applyBorder="1" applyAlignment="1">
      <alignment horizontal="left" vertical="center" wrapText="1"/>
    </xf>
    <xf numFmtId="0" fontId="14" fillId="7" borderId="12" xfId="0" applyFont="1" applyFill="1" applyBorder="1" applyAlignment="1">
      <alignment horizontal="left" vertical="center" wrapText="1"/>
    </xf>
    <xf numFmtId="0" fontId="14" fillId="7" borderId="1" xfId="0" applyFont="1" applyFill="1" applyBorder="1" applyAlignment="1">
      <alignment horizontal="justify" vertical="top" wrapText="1"/>
    </xf>
    <xf numFmtId="0" fontId="14" fillId="7" borderId="9" xfId="0" applyFont="1" applyFill="1" applyBorder="1" applyAlignment="1">
      <alignment horizontal="justify" vertical="top" wrapText="1"/>
    </xf>
    <xf numFmtId="0" fontId="4" fillId="7" borderId="33" xfId="0" applyFont="1" applyFill="1" applyBorder="1" applyAlignment="1">
      <alignment horizontal="center" vertical="center" wrapText="1"/>
    </xf>
    <xf numFmtId="0" fontId="4" fillId="7" borderId="32"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26" xfId="0" applyFont="1" applyBorder="1" applyAlignment="1">
      <alignment horizontal="center" vertical="center" wrapText="1"/>
    </xf>
    <xf numFmtId="0" fontId="9" fillId="0" borderId="1" xfId="0" applyFont="1" applyBorder="1" applyAlignment="1">
      <alignment horizontal="left" wrapText="1"/>
    </xf>
    <xf numFmtId="0" fontId="9" fillId="0" borderId="21" xfId="0" applyFont="1" applyBorder="1" applyAlignment="1">
      <alignment horizontal="left" wrapText="1"/>
    </xf>
    <xf numFmtId="0" fontId="9" fillId="0" borderId="4" xfId="0" applyFont="1" applyBorder="1" applyAlignment="1">
      <alignment horizontal="left" vertical="top" wrapText="1"/>
    </xf>
    <xf numFmtId="0" fontId="9" fillId="0" borderId="26" xfId="0" applyFont="1" applyBorder="1" applyAlignment="1">
      <alignment horizontal="left" vertical="top" wrapText="1"/>
    </xf>
    <xf numFmtId="0" fontId="9" fillId="0" borderId="48" xfId="0" applyFont="1" applyBorder="1" applyAlignment="1">
      <alignment horizontal="left" vertical="top" wrapText="1"/>
    </xf>
    <xf numFmtId="0" fontId="9" fillId="0" borderId="49" xfId="0" applyFont="1" applyBorder="1" applyAlignment="1">
      <alignment horizontal="left" vertical="top" wrapText="1"/>
    </xf>
    <xf numFmtId="0" fontId="16" fillId="0" borderId="4" xfId="0" applyFont="1" applyBorder="1" applyAlignment="1">
      <alignment horizontal="left" vertical="top" wrapText="1"/>
    </xf>
    <xf numFmtId="0" fontId="16" fillId="0" borderId="26" xfId="0" applyFont="1" applyBorder="1" applyAlignment="1">
      <alignment horizontal="left" vertical="top" wrapText="1"/>
    </xf>
    <xf numFmtId="0" fontId="1" fillId="0" borderId="25" xfId="0" applyFont="1" applyBorder="1" applyAlignment="1">
      <alignment vertical="center" wrapText="1"/>
    </xf>
    <xf numFmtId="0" fontId="1" fillId="0" borderId="24" xfId="0" applyFont="1" applyBorder="1" applyAlignment="1">
      <alignment vertical="center" wrapText="1"/>
    </xf>
    <xf numFmtId="0" fontId="1" fillId="0" borderId="23" xfId="0" applyFont="1" applyBorder="1" applyAlignment="1">
      <alignment vertical="center" wrapText="1"/>
    </xf>
    <xf numFmtId="0" fontId="13" fillId="0" borderId="9" xfId="0" applyFont="1" applyBorder="1" applyAlignment="1">
      <alignment horizontal="center" vertical="center" wrapText="1"/>
    </xf>
    <xf numFmtId="0" fontId="13" fillId="0" borderId="12" xfId="0" applyFont="1" applyBorder="1" applyAlignment="1">
      <alignment horizontal="center" vertical="center" wrapText="1"/>
    </xf>
    <xf numFmtId="0" fontId="4" fillId="0" borderId="25" xfId="0" applyFont="1" applyBorder="1" applyAlignment="1">
      <alignment vertical="center" wrapText="1"/>
    </xf>
    <xf numFmtId="0" fontId="4" fillId="0" borderId="24" xfId="0" applyFont="1" applyBorder="1" applyAlignment="1">
      <alignment vertical="center" wrapText="1"/>
    </xf>
    <xf numFmtId="0" fontId="4" fillId="0" borderId="23" xfId="0" applyFont="1" applyBorder="1" applyAlignment="1">
      <alignment vertical="center" wrapText="1"/>
    </xf>
    <xf numFmtId="0" fontId="1" fillId="0" borderId="1" xfId="0" applyFont="1" applyBorder="1" applyAlignment="1">
      <alignment vertical="center" wrapText="1"/>
    </xf>
    <xf numFmtId="0" fontId="16" fillId="0" borderId="2" xfId="0" applyFont="1" applyBorder="1" applyAlignment="1">
      <alignment horizontal="left" vertical="top" wrapText="1"/>
    </xf>
    <xf numFmtId="0" fontId="16" fillId="0" borderId="30" xfId="0" applyFont="1" applyBorder="1" applyAlignment="1">
      <alignment horizontal="left" vertical="top" wrapText="1"/>
    </xf>
    <xf numFmtId="0" fontId="16" fillId="0" borderId="10" xfId="0" applyFont="1" applyBorder="1" applyAlignment="1">
      <alignment horizontal="left" vertical="top" wrapText="1"/>
    </xf>
    <xf numFmtId="0" fontId="16" fillId="0" borderId="39" xfId="0" applyFont="1" applyBorder="1" applyAlignment="1">
      <alignment horizontal="left" vertical="top" wrapText="1"/>
    </xf>
    <xf numFmtId="0" fontId="16" fillId="0" borderId="6" xfId="0" applyFont="1" applyBorder="1" applyAlignment="1">
      <alignment horizontal="left" vertical="top" wrapText="1"/>
    </xf>
    <xf numFmtId="0" fontId="16" fillId="0" borderId="29" xfId="0" applyFont="1" applyBorder="1" applyAlignment="1">
      <alignment horizontal="left" vertical="top"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3" fillId="0" borderId="1" xfId="0" applyFont="1" applyBorder="1" applyAlignment="1">
      <alignment horizontal="center" vertical="center" wrapText="1"/>
    </xf>
    <xf numFmtId="0" fontId="16" fillId="0" borderId="28" xfId="0" applyFont="1" applyBorder="1" applyAlignment="1">
      <alignment horizontal="left" vertical="top" wrapText="1"/>
    </xf>
    <xf numFmtId="0" fontId="16" fillId="0" borderId="27" xfId="0" applyFont="1" applyBorder="1" applyAlignment="1">
      <alignment horizontal="left" vertical="top" wrapText="1"/>
    </xf>
    <xf numFmtId="0" fontId="17" fillId="0" borderId="41" xfId="0" applyFont="1" applyBorder="1" applyAlignment="1">
      <alignment horizontal="center" wrapText="1"/>
    </xf>
    <xf numFmtId="0" fontId="17" fillId="0" borderId="42" xfId="0" applyFont="1" applyBorder="1" applyAlignment="1">
      <alignment horizontal="center" wrapText="1"/>
    </xf>
    <xf numFmtId="0" fontId="18" fillId="0" borderId="43" xfId="0" applyFont="1" applyBorder="1" applyAlignment="1">
      <alignment horizontal="center" wrapText="1"/>
    </xf>
    <xf numFmtId="0" fontId="17" fillId="0" borderId="33" xfId="0" applyFont="1" applyBorder="1" applyAlignment="1">
      <alignment horizontal="center" vertical="top" wrapText="1"/>
    </xf>
    <xf numFmtId="0" fontId="17" fillId="0" borderId="32" xfId="0" applyFont="1" applyBorder="1" applyAlignment="1">
      <alignment horizontal="center" vertical="top" wrapText="1"/>
    </xf>
    <xf numFmtId="0" fontId="17" fillId="0" borderId="31" xfId="0" applyFont="1" applyBorder="1" applyAlignment="1">
      <alignment horizontal="center" vertical="top" wrapText="1"/>
    </xf>
    <xf numFmtId="0" fontId="17" fillId="0" borderId="4" xfId="0" applyFont="1" applyBorder="1" applyAlignment="1">
      <alignment horizontal="center" vertical="top" wrapText="1"/>
    </xf>
    <xf numFmtId="0" fontId="17" fillId="0" borderId="26" xfId="0" applyFont="1" applyBorder="1" applyAlignment="1">
      <alignment horizontal="center" vertical="top" wrapText="1"/>
    </xf>
    <xf numFmtId="0" fontId="16" fillId="0" borderId="1" xfId="0" applyFont="1" applyBorder="1" applyAlignment="1">
      <alignment horizontal="left" vertical="center" wrapText="1"/>
    </xf>
    <xf numFmtId="0" fontId="16" fillId="0" borderId="21" xfId="0" applyFont="1" applyBorder="1" applyAlignment="1">
      <alignment horizontal="left" vertical="center" wrapText="1"/>
    </xf>
    <xf numFmtId="0" fontId="16" fillId="0" borderId="8" xfId="0" applyFont="1" applyBorder="1" applyAlignment="1">
      <alignment horizontal="left" vertical="center" wrapText="1"/>
    </xf>
    <xf numFmtId="0" fontId="16" fillId="0" borderId="26" xfId="0" applyFont="1" applyBorder="1" applyAlignment="1">
      <alignment horizontal="left" vertical="center" wrapText="1"/>
    </xf>
    <xf numFmtId="0" fontId="24" fillId="2" borderId="34" xfId="0" applyFont="1" applyFill="1" applyBorder="1" applyAlignment="1" applyProtection="1">
      <alignment horizontal="left" vertical="center" wrapText="1"/>
    </xf>
    <xf numFmtId="0" fontId="25" fillId="2" borderId="35" xfId="0" applyFont="1" applyFill="1" applyBorder="1" applyAlignment="1" applyProtection="1">
      <alignment horizontal="left" vertical="center" wrapText="1"/>
    </xf>
    <xf numFmtId="0" fontId="25" fillId="2" borderId="36" xfId="0" applyFont="1" applyFill="1" applyBorder="1" applyAlignment="1" applyProtection="1">
      <alignment horizontal="left" vertical="center" wrapText="1"/>
    </xf>
  </cellXfs>
  <cellStyles count="1">
    <cellStyle name="Normal" xfId="0" builtinId="0"/>
  </cellStyles>
  <dxfs count="6">
    <dxf>
      <fill>
        <patternFill>
          <bgColor rgb="FFFFFF00"/>
        </patternFill>
      </fill>
    </dxf>
    <dxf>
      <fill>
        <patternFill>
          <bgColor rgb="FFEC6114"/>
        </patternFill>
      </fill>
    </dxf>
    <dxf>
      <fill>
        <patternFill>
          <bgColor rgb="FFFF0000"/>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gif"/><Relationship Id="rId3" Type="http://schemas.openxmlformats.org/officeDocument/2006/relationships/image" Target="../media/image4.gif"/><Relationship Id="rId7" Type="http://schemas.openxmlformats.org/officeDocument/2006/relationships/image" Target="../media/image8.gif"/><Relationship Id="rId2" Type="http://schemas.openxmlformats.org/officeDocument/2006/relationships/image" Target="../media/image3.gif"/><Relationship Id="rId1" Type="http://schemas.openxmlformats.org/officeDocument/2006/relationships/image" Target="../media/image2.gif"/><Relationship Id="rId6" Type="http://schemas.openxmlformats.org/officeDocument/2006/relationships/image" Target="../media/image7.gif"/><Relationship Id="rId5" Type="http://schemas.openxmlformats.org/officeDocument/2006/relationships/image" Target="../media/image6.gif"/><Relationship Id="rId10" Type="http://schemas.openxmlformats.org/officeDocument/2006/relationships/image" Target="../media/image11.gif"/><Relationship Id="rId4" Type="http://schemas.openxmlformats.org/officeDocument/2006/relationships/image" Target="../media/image5.gif"/><Relationship Id="rId9" Type="http://schemas.openxmlformats.org/officeDocument/2006/relationships/image" Target="../media/image10.gif"/></Relationships>
</file>

<file path=xl/drawings/drawing1.xml><?xml version="1.0" encoding="utf-8"?>
<xdr:wsDr xmlns:xdr="http://schemas.openxmlformats.org/drawingml/2006/spreadsheetDrawing" xmlns:a="http://schemas.openxmlformats.org/drawingml/2006/main">
  <xdr:twoCellAnchor editAs="oneCell">
    <xdr:from>
      <xdr:col>0</xdr:col>
      <xdr:colOff>325938</xdr:colOff>
      <xdr:row>0</xdr:row>
      <xdr:rowOff>58368</xdr:rowOff>
    </xdr:from>
    <xdr:to>
      <xdr:col>0</xdr:col>
      <xdr:colOff>1452562</xdr:colOff>
      <xdr:row>3</xdr:row>
      <xdr:rowOff>314543</xdr:rowOff>
    </xdr:to>
    <xdr:pic>
      <xdr:nvPicPr>
        <xdr:cNvPr id="2" name="Imagen 16">
          <a:extLst>
            <a:ext uri="{FF2B5EF4-FFF2-40B4-BE49-F238E27FC236}">
              <a16:creationId xmlns:a16="http://schemas.microsoft.com/office/drawing/2014/main" id="{4FF0CBF4-891B-4CFB-B552-B82D1FDF6D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5938" y="58368"/>
          <a:ext cx="1126624" cy="125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6488546</xdr:colOff>
      <xdr:row>27</xdr:row>
      <xdr:rowOff>691508</xdr:rowOff>
    </xdr:from>
    <xdr:to>
      <xdr:col>2</xdr:col>
      <xdr:colOff>12394046</xdr:colOff>
      <xdr:row>27</xdr:row>
      <xdr:rowOff>4472933</xdr:rowOff>
    </xdr:to>
    <xdr:pic>
      <xdr:nvPicPr>
        <xdr:cNvPr id="25" name="Imagen 24">
          <a:extLst>
            <a:ext uri="{FF2B5EF4-FFF2-40B4-BE49-F238E27FC236}">
              <a16:creationId xmlns:a16="http://schemas.microsoft.com/office/drawing/2014/main" id="{9987FE0A-DBF2-4BED-A6E9-13799D5BCFAF}"/>
            </a:ext>
          </a:extLst>
        </xdr:cNvPr>
        <xdr:cNvPicPr>
          <a:picLocks noChangeAspect="1"/>
        </xdr:cNvPicPr>
      </xdr:nvPicPr>
      <xdr:blipFill>
        <a:blip xmlns:r="http://schemas.openxmlformats.org/officeDocument/2006/relationships" r:embed="rId1"/>
        <a:stretch>
          <a:fillRect/>
        </a:stretch>
      </xdr:blipFill>
      <xdr:spPr>
        <a:xfrm>
          <a:off x="11389591" y="57841508"/>
          <a:ext cx="5905500" cy="3781425"/>
        </a:xfrm>
        <a:prstGeom prst="rect">
          <a:avLst/>
        </a:prstGeom>
      </xdr:spPr>
    </xdr:pic>
    <xdr:clientData/>
  </xdr:twoCellAnchor>
  <xdr:twoCellAnchor editAs="oneCell">
    <xdr:from>
      <xdr:col>1</xdr:col>
      <xdr:colOff>978189</xdr:colOff>
      <xdr:row>27</xdr:row>
      <xdr:rowOff>750090</xdr:rowOff>
    </xdr:from>
    <xdr:to>
      <xdr:col>2</xdr:col>
      <xdr:colOff>4610678</xdr:colOff>
      <xdr:row>27</xdr:row>
      <xdr:rowOff>4379115</xdr:rowOff>
    </xdr:to>
    <xdr:pic>
      <xdr:nvPicPr>
        <xdr:cNvPr id="24" name="Imagen 23">
          <a:extLst>
            <a:ext uri="{FF2B5EF4-FFF2-40B4-BE49-F238E27FC236}">
              <a16:creationId xmlns:a16="http://schemas.microsoft.com/office/drawing/2014/main" id="{EB843F3B-CECE-4482-B78E-16D4E749DFBA}"/>
            </a:ext>
          </a:extLst>
        </xdr:cNvPr>
        <xdr:cNvPicPr>
          <a:picLocks noChangeAspect="1"/>
        </xdr:cNvPicPr>
      </xdr:nvPicPr>
      <xdr:blipFill>
        <a:blip xmlns:r="http://schemas.openxmlformats.org/officeDocument/2006/relationships" r:embed="rId2"/>
        <a:stretch>
          <a:fillRect/>
        </a:stretch>
      </xdr:blipFill>
      <xdr:spPr>
        <a:xfrm>
          <a:off x="3749098" y="57900090"/>
          <a:ext cx="5762625" cy="3629025"/>
        </a:xfrm>
        <a:prstGeom prst="rect">
          <a:avLst/>
        </a:prstGeom>
      </xdr:spPr>
    </xdr:pic>
    <xdr:clientData/>
  </xdr:twoCellAnchor>
  <xdr:twoCellAnchor>
    <xdr:from>
      <xdr:col>2</xdr:col>
      <xdr:colOff>1793875</xdr:colOff>
      <xdr:row>27</xdr:row>
      <xdr:rowOff>1984375</xdr:rowOff>
    </xdr:from>
    <xdr:to>
      <xdr:col>2</xdr:col>
      <xdr:colOff>2047875</xdr:colOff>
      <xdr:row>27</xdr:row>
      <xdr:rowOff>2270125</xdr:rowOff>
    </xdr:to>
    <xdr:sp macro="" textlink="">
      <xdr:nvSpPr>
        <xdr:cNvPr id="12" name="Elipse 11">
          <a:extLst>
            <a:ext uri="{FF2B5EF4-FFF2-40B4-BE49-F238E27FC236}">
              <a16:creationId xmlns:a16="http://schemas.microsoft.com/office/drawing/2014/main" id="{546E60A6-5B21-42C1-BA34-8410FBA64713}"/>
            </a:ext>
          </a:extLst>
        </xdr:cNvPr>
        <xdr:cNvSpPr/>
      </xdr:nvSpPr>
      <xdr:spPr>
        <a:xfrm>
          <a:off x="6508750" y="65697100"/>
          <a:ext cx="254000" cy="2857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9271000</xdr:colOff>
      <xdr:row>27</xdr:row>
      <xdr:rowOff>2333625</xdr:rowOff>
    </xdr:from>
    <xdr:to>
      <xdr:col>2</xdr:col>
      <xdr:colOff>9461500</xdr:colOff>
      <xdr:row>27</xdr:row>
      <xdr:rowOff>2730500</xdr:rowOff>
    </xdr:to>
    <xdr:sp macro="" textlink="">
      <xdr:nvSpPr>
        <xdr:cNvPr id="13" name="Flecha: hacia abajo 12">
          <a:extLst>
            <a:ext uri="{FF2B5EF4-FFF2-40B4-BE49-F238E27FC236}">
              <a16:creationId xmlns:a16="http://schemas.microsoft.com/office/drawing/2014/main" id="{5E425F8E-D1E2-4B0C-B143-7536FBB9CC2D}"/>
            </a:ext>
          </a:extLst>
        </xdr:cNvPr>
        <xdr:cNvSpPr/>
      </xdr:nvSpPr>
      <xdr:spPr>
        <a:xfrm>
          <a:off x="13985875" y="66046350"/>
          <a:ext cx="190500" cy="3968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8318500</xdr:colOff>
      <xdr:row>27</xdr:row>
      <xdr:rowOff>2603500</xdr:rowOff>
    </xdr:from>
    <xdr:to>
      <xdr:col>2</xdr:col>
      <xdr:colOff>9191625</xdr:colOff>
      <xdr:row>27</xdr:row>
      <xdr:rowOff>2809875</xdr:rowOff>
    </xdr:to>
    <xdr:sp macro="" textlink="">
      <xdr:nvSpPr>
        <xdr:cNvPr id="14" name="Flecha: hacia la izquierda 13">
          <a:extLst>
            <a:ext uri="{FF2B5EF4-FFF2-40B4-BE49-F238E27FC236}">
              <a16:creationId xmlns:a16="http://schemas.microsoft.com/office/drawing/2014/main" id="{9D34494F-722F-4F70-B3E3-91FCF5B67BBE}"/>
            </a:ext>
          </a:extLst>
        </xdr:cNvPr>
        <xdr:cNvSpPr/>
      </xdr:nvSpPr>
      <xdr:spPr>
        <a:xfrm>
          <a:off x="13033375" y="66316225"/>
          <a:ext cx="873125" cy="2063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7937500</xdr:colOff>
      <xdr:row>27</xdr:row>
      <xdr:rowOff>2540000</xdr:rowOff>
    </xdr:from>
    <xdr:to>
      <xdr:col>2</xdr:col>
      <xdr:colOff>8191500</xdr:colOff>
      <xdr:row>27</xdr:row>
      <xdr:rowOff>2825750</xdr:rowOff>
    </xdr:to>
    <xdr:sp macro="" textlink="">
      <xdr:nvSpPr>
        <xdr:cNvPr id="15" name="Elipse 14">
          <a:extLst>
            <a:ext uri="{FF2B5EF4-FFF2-40B4-BE49-F238E27FC236}">
              <a16:creationId xmlns:a16="http://schemas.microsoft.com/office/drawing/2014/main" id="{7EDD01FD-C410-441F-B589-A30FB9051C2B}"/>
            </a:ext>
          </a:extLst>
        </xdr:cNvPr>
        <xdr:cNvSpPr/>
      </xdr:nvSpPr>
      <xdr:spPr>
        <a:xfrm>
          <a:off x="12652375" y="66252725"/>
          <a:ext cx="254000" cy="2857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626628</xdr:colOff>
      <xdr:row>8</xdr:row>
      <xdr:rowOff>422564</xdr:rowOff>
    </xdr:from>
    <xdr:to>
      <xdr:col>2</xdr:col>
      <xdr:colOff>268142</xdr:colOff>
      <xdr:row>9</xdr:row>
      <xdr:rowOff>830407</xdr:rowOff>
    </xdr:to>
    <xdr:pic>
      <xdr:nvPicPr>
        <xdr:cNvPr id="16" name="Imagen 15">
          <a:extLst>
            <a:ext uri="{FF2B5EF4-FFF2-40B4-BE49-F238E27FC236}">
              <a16:creationId xmlns:a16="http://schemas.microsoft.com/office/drawing/2014/main" id="{0AE9F151-AB3A-4F71-BB4C-F9CE4948014C}"/>
            </a:ext>
          </a:extLst>
        </xdr:cNvPr>
        <xdr:cNvPicPr>
          <a:picLocks noChangeAspect="1"/>
        </xdr:cNvPicPr>
      </xdr:nvPicPr>
      <xdr:blipFill>
        <a:blip xmlns:r="http://schemas.openxmlformats.org/officeDocument/2006/relationships" r:embed="rId3"/>
        <a:stretch>
          <a:fillRect/>
        </a:stretch>
      </xdr:blipFill>
      <xdr:spPr>
        <a:xfrm>
          <a:off x="3397537" y="3695700"/>
          <a:ext cx="1771650" cy="3629025"/>
        </a:xfrm>
        <a:prstGeom prst="rect">
          <a:avLst/>
        </a:prstGeom>
      </xdr:spPr>
    </xdr:pic>
    <xdr:clientData/>
  </xdr:twoCellAnchor>
  <xdr:twoCellAnchor editAs="oneCell">
    <xdr:from>
      <xdr:col>2</xdr:col>
      <xdr:colOff>3048001</xdr:colOff>
      <xdr:row>13</xdr:row>
      <xdr:rowOff>710046</xdr:rowOff>
    </xdr:from>
    <xdr:to>
      <xdr:col>2</xdr:col>
      <xdr:colOff>10191751</xdr:colOff>
      <xdr:row>13</xdr:row>
      <xdr:rowOff>4500996</xdr:rowOff>
    </xdr:to>
    <xdr:pic>
      <xdr:nvPicPr>
        <xdr:cNvPr id="17" name="Imagen 16">
          <a:extLst>
            <a:ext uri="{FF2B5EF4-FFF2-40B4-BE49-F238E27FC236}">
              <a16:creationId xmlns:a16="http://schemas.microsoft.com/office/drawing/2014/main" id="{A58BABAC-07A2-4847-82EA-A6B5251CBA67}"/>
            </a:ext>
          </a:extLst>
        </xdr:cNvPr>
        <xdr:cNvPicPr>
          <a:picLocks noChangeAspect="1"/>
        </xdr:cNvPicPr>
      </xdr:nvPicPr>
      <xdr:blipFill>
        <a:blip xmlns:r="http://schemas.openxmlformats.org/officeDocument/2006/relationships" r:embed="rId4"/>
        <a:stretch>
          <a:fillRect/>
        </a:stretch>
      </xdr:blipFill>
      <xdr:spPr>
        <a:xfrm>
          <a:off x="7949046" y="14235546"/>
          <a:ext cx="7143750" cy="3790950"/>
        </a:xfrm>
        <a:prstGeom prst="rect">
          <a:avLst/>
        </a:prstGeom>
      </xdr:spPr>
    </xdr:pic>
    <xdr:clientData/>
  </xdr:twoCellAnchor>
  <xdr:twoCellAnchor editAs="oneCell">
    <xdr:from>
      <xdr:col>2</xdr:col>
      <xdr:colOff>2854054</xdr:colOff>
      <xdr:row>14</xdr:row>
      <xdr:rowOff>923059</xdr:rowOff>
    </xdr:from>
    <xdr:to>
      <xdr:col>2</xdr:col>
      <xdr:colOff>10159729</xdr:colOff>
      <xdr:row>14</xdr:row>
      <xdr:rowOff>4799734</xdr:rowOff>
    </xdr:to>
    <xdr:pic>
      <xdr:nvPicPr>
        <xdr:cNvPr id="18" name="Imagen 17">
          <a:extLst>
            <a:ext uri="{FF2B5EF4-FFF2-40B4-BE49-F238E27FC236}">
              <a16:creationId xmlns:a16="http://schemas.microsoft.com/office/drawing/2014/main" id="{17BB95BB-107D-472B-8824-2C114DB3DE6A}"/>
            </a:ext>
          </a:extLst>
        </xdr:cNvPr>
        <xdr:cNvPicPr>
          <a:picLocks noChangeAspect="1"/>
        </xdr:cNvPicPr>
      </xdr:nvPicPr>
      <xdr:blipFill>
        <a:blip xmlns:r="http://schemas.openxmlformats.org/officeDocument/2006/relationships" r:embed="rId5"/>
        <a:stretch>
          <a:fillRect/>
        </a:stretch>
      </xdr:blipFill>
      <xdr:spPr>
        <a:xfrm>
          <a:off x="7755099" y="19159104"/>
          <a:ext cx="7305675" cy="3876675"/>
        </a:xfrm>
        <a:prstGeom prst="rect">
          <a:avLst/>
        </a:prstGeom>
      </xdr:spPr>
    </xdr:pic>
    <xdr:clientData/>
  </xdr:twoCellAnchor>
  <xdr:twoCellAnchor editAs="oneCell">
    <xdr:from>
      <xdr:col>2</xdr:col>
      <xdr:colOff>88034</xdr:colOff>
      <xdr:row>15</xdr:row>
      <xdr:rowOff>303358</xdr:rowOff>
    </xdr:from>
    <xdr:to>
      <xdr:col>2</xdr:col>
      <xdr:colOff>10470284</xdr:colOff>
      <xdr:row>16</xdr:row>
      <xdr:rowOff>2270703</xdr:rowOff>
    </xdr:to>
    <xdr:pic>
      <xdr:nvPicPr>
        <xdr:cNvPr id="19" name="Imagen 18">
          <a:extLst>
            <a:ext uri="{FF2B5EF4-FFF2-40B4-BE49-F238E27FC236}">
              <a16:creationId xmlns:a16="http://schemas.microsoft.com/office/drawing/2014/main" id="{10238E73-1C32-4676-AAB1-4708F26913B6}"/>
            </a:ext>
          </a:extLst>
        </xdr:cNvPr>
        <xdr:cNvPicPr>
          <a:picLocks noChangeAspect="1"/>
        </xdr:cNvPicPr>
      </xdr:nvPicPr>
      <xdr:blipFill>
        <a:blip xmlns:r="http://schemas.openxmlformats.org/officeDocument/2006/relationships" r:embed="rId6"/>
        <a:stretch>
          <a:fillRect/>
        </a:stretch>
      </xdr:blipFill>
      <xdr:spPr>
        <a:xfrm>
          <a:off x="4989079" y="23734858"/>
          <a:ext cx="10382250" cy="7162800"/>
        </a:xfrm>
        <a:prstGeom prst="rect">
          <a:avLst/>
        </a:prstGeom>
      </xdr:spPr>
    </xdr:pic>
    <xdr:clientData/>
  </xdr:twoCellAnchor>
  <xdr:twoCellAnchor editAs="oneCell">
    <xdr:from>
      <xdr:col>2</xdr:col>
      <xdr:colOff>2568864</xdr:colOff>
      <xdr:row>19</xdr:row>
      <xdr:rowOff>3499388</xdr:rowOff>
    </xdr:from>
    <xdr:to>
      <xdr:col>2</xdr:col>
      <xdr:colOff>8360064</xdr:colOff>
      <xdr:row>21</xdr:row>
      <xdr:rowOff>4216361</xdr:rowOff>
    </xdr:to>
    <xdr:pic>
      <xdr:nvPicPr>
        <xdr:cNvPr id="20" name="Imagen 19">
          <a:extLst>
            <a:ext uri="{FF2B5EF4-FFF2-40B4-BE49-F238E27FC236}">
              <a16:creationId xmlns:a16="http://schemas.microsoft.com/office/drawing/2014/main" id="{1602FD89-2869-4219-ABCE-830BFFD32BF4}"/>
            </a:ext>
          </a:extLst>
        </xdr:cNvPr>
        <xdr:cNvPicPr>
          <a:picLocks noChangeAspect="1"/>
        </xdr:cNvPicPr>
      </xdr:nvPicPr>
      <xdr:blipFill>
        <a:blip xmlns:r="http://schemas.openxmlformats.org/officeDocument/2006/relationships" r:embed="rId7"/>
        <a:stretch>
          <a:fillRect/>
        </a:stretch>
      </xdr:blipFill>
      <xdr:spPr>
        <a:xfrm>
          <a:off x="7469909" y="36178797"/>
          <a:ext cx="5791200" cy="6743700"/>
        </a:xfrm>
        <a:prstGeom prst="rect">
          <a:avLst/>
        </a:prstGeom>
      </xdr:spPr>
    </xdr:pic>
    <xdr:clientData/>
  </xdr:twoCellAnchor>
  <xdr:twoCellAnchor editAs="oneCell">
    <xdr:from>
      <xdr:col>2</xdr:col>
      <xdr:colOff>1073726</xdr:colOff>
      <xdr:row>22</xdr:row>
      <xdr:rowOff>146916</xdr:rowOff>
    </xdr:from>
    <xdr:to>
      <xdr:col>2</xdr:col>
      <xdr:colOff>10532051</xdr:colOff>
      <xdr:row>22</xdr:row>
      <xdr:rowOff>3032991</xdr:rowOff>
    </xdr:to>
    <xdr:pic>
      <xdr:nvPicPr>
        <xdr:cNvPr id="21" name="Imagen 20">
          <a:extLst>
            <a:ext uri="{FF2B5EF4-FFF2-40B4-BE49-F238E27FC236}">
              <a16:creationId xmlns:a16="http://schemas.microsoft.com/office/drawing/2014/main" id="{7FAFD4B9-DC3E-4FA8-9265-BC53ECE00F88}"/>
            </a:ext>
          </a:extLst>
        </xdr:cNvPr>
        <xdr:cNvPicPr>
          <a:picLocks noChangeAspect="1"/>
        </xdr:cNvPicPr>
      </xdr:nvPicPr>
      <xdr:blipFill>
        <a:blip xmlns:r="http://schemas.openxmlformats.org/officeDocument/2006/relationships" r:embed="rId8"/>
        <a:stretch>
          <a:fillRect/>
        </a:stretch>
      </xdr:blipFill>
      <xdr:spPr>
        <a:xfrm>
          <a:off x="5974771" y="43407734"/>
          <a:ext cx="9458325" cy="2886075"/>
        </a:xfrm>
        <a:prstGeom prst="rect">
          <a:avLst/>
        </a:prstGeom>
      </xdr:spPr>
    </xdr:pic>
    <xdr:clientData/>
  </xdr:twoCellAnchor>
  <xdr:twoCellAnchor editAs="oneCell">
    <xdr:from>
      <xdr:col>2</xdr:col>
      <xdr:colOff>2636694</xdr:colOff>
      <xdr:row>23</xdr:row>
      <xdr:rowOff>382830</xdr:rowOff>
    </xdr:from>
    <xdr:to>
      <xdr:col>2</xdr:col>
      <xdr:colOff>9170844</xdr:colOff>
      <xdr:row>24</xdr:row>
      <xdr:rowOff>3860321</xdr:rowOff>
    </xdr:to>
    <xdr:pic>
      <xdr:nvPicPr>
        <xdr:cNvPr id="22" name="Imagen 21">
          <a:extLst>
            <a:ext uri="{FF2B5EF4-FFF2-40B4-BE49-F238E27FC236}">
              <a16:creationId xmlns:a16="http://schemas.microsoft.com/office/drawing/2014/main" id="{58B1776D-35D7-494A-92BB-B7A794FD1C16}"/>
            </a:ext>
          </a:extLst>
        </xdr:cNvPr>
        <xdr:cNvPicPr>
          <a:picLocks noChangeAspect="1"/>
        </xdr:cNvPicPr>
      </xdr:nvPicPr>
      <xdr:blipFill>
        <a:blip xmlns:r="http://schemas.openxmlformats.org/officeDocument/2006/relationships" r:embed="rId9"/>
        <a:stretch>
          <a:fillRect/>
        </a:stretch>
      </xdr:blipFill>
      <xdr:spPr>
        <a:xfrm>
          <a:off x="7537739" y="46864830"/>
          <a:ext cx="6534150" cy="3962400"/>
        </a:xfrm>
        <a:prstGeom prst="rect">
          <a:avLst/>
        </a:prstGeom>
      </xdr:spPr>
    </xdr:pic>
    <xdr:clientData/>
  </xdr:twoCellAnchor>
  <xdr:twoCellAnchor editAs="oneCell">
    <xdr:from>
      <xdr:col>2</xdr:col>
      <xdr:colOff>2083955</xdr:colOff>
      <xdr:row>25</xdr:row>
      <xdr:rowOff>615472</xdr:rowOff>
    </xdr:from>
    <xdr:to>
      <xdr:col>2</xdr:col>
      <xdr:colOff>9827780</xdr:colOff>
      <xdr:row>26</xdr:row>
      <xdr:rowOff>3596797</xdr:rowOff>
    </xdr:to>
    <xdr:pic>
      <xdr:nvPicPr>
        <xdr:cNvPr id="23" name="Imagen 22">
          <a:extLst>
            <a:ext uri="{FF2B5EF4-FFF2-40B4-BE49-F238E27FC236}">
              <a16:creationId xmlns:a16="http://schemas.microsoft.com/office/drawing/2014/main" id="{339BDD4C-3475-4E90-A0CA-DF1EED618744}"/>
            </a:ext>
          </a:extLst>
        </xdr:cNvPr>
        <xdr:cNvPicPr>
          <a:picLocks noChangeAspect="1"/>
        </xdr:cNvPicPr>
      </xdr:nvPicPr>
      <xdr:blipFill>
        <a:blip xmlns:r="http://schemas.openxmlformats.org/officeDocument/2006/relationships" r:embed="rId10"/>
        <a:stretch>
          <a:fillRect/>
        </a:stretch>
      </xdr:blipFill>
      <xdr:spPr>
        <a:xfrm>
          <a:off x="6985000" y="51721427"/>
          <a:ext cx="7743825" cy="5267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744E3-1C34-452E-A48F-B01625855956}">
  <dimension ref="A1:AJ22"/>
  <sheetViews>
    <sheetView showGridLines="0" tabSelected="1" view="pageBreakPreview" topLeftCell="A4" zoomScale="50" zoomScaleNormal="50" zoomScaleSheetLayoutView="50" workbookViewId="0">
      <selection activeCell="M6" sqref="M6:N6"/>
    </sheetView>
  </sheetViews>
  <sheetFormatPr baseColWidth="10" defaultRowHeight="15" x14ac:dyDescent="0.25"/>
  <cols>
    <col min="1" max="1" width="36.85546875" customWidth="1"/>
    <col min="2" max="4" width="32.5703125" customWidth="1"/>
    <col min="5" max="6" width="20.85546875" customWidth="1"/>
    <col min="7" max="7" width="20.85546875" hidden="1" customWidth="1"/>
    <col min="8" max="8" width="25.42578125" customWidth="1"/>
    <col min="9" max="9" width="59.140625" customWidth="1"/>
    <col min="10" max="10" width="53.7109375" customWidth="1"/>
    <col min="11" max="11" width="24.5703125" customWidth="1"/>
    <col min="12" max="12" width="0" hidden="1" customWidth="1"/>
    <col min="13" max="15" width="24.5703125" customWidth="1"/>
    <col min="16" max="16" width="19.7109375" customWidth="1"/>
    <col min="17" max="17" width="25.140625" customWidth="1"/>
    <col min="18" max="19" width="25.140625" style="14" hidden="1" customWidth="1"/>
    <col min="20" max="20" width="25.140625" customWidth="1"/>
    <col min="21" max="21" width="16.5703125" customWidth="1"/>
    <col min="22" max="22" width="33.42578125" customWidth="1"/>
    <col min="23" max="23" width="38.5703125" customWidth="1"/>
    <col min="24" max="24" width="25.42578125" customWidth="1"/>
    <col min="25" max="25" width="1.7109375" style="14" customWidth="1"/>
    <col min="26" max="28" width="33.42578125" customWidth="1"/>
    <col min="29" max="29" width="40.28515625" customWidth="1"/>
    <col min="30" max="30" width="34.85546875" customWidth="1"/>
    <col min="31" max="31" width="2.28515625" customWidth="1"/>
    <col min="32" max="32" width="42.5703125" customWidth="1"/>
    <col min="33" max="33" width="50.28515625" customWidth="1"/>
    <col min="34" max="36" width="11.42578125" customWidth="1"/>
  </cols>
  <sheetData>
    <row r="1" spans="1:36" ht="27" customHeight="1" x14ac:dyDescent="0.25">
      <c r="A1" s="149"/>
      <c r="B1" s="188" t="s">
        <v>1</v>
      </c>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90"/>
      <c r="AD1" s="186" t="s">
        <v>2</v>
      </c>
      <c r="AE1" s="187"/>
      <c r="AF1" s="187"/>
      <c r="AG1" s="67" t="s">
        <v>147</v>
      </c>
      <c r="AH1" s="1"/>
      <c r="AI1" s="1"/>
      <c r="AJ1" s="1"/>
    </row>
    <row r="2" spans="1:36" ht="27" customHeight="1" thickBot="1" x14ac:dyDescent="0.3">
      <c r="A2" s="149"/>
      <c r="B2" s="191"/>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3"/>
      <c r="AD2" s="186" t="s">
        <v>6</v>
      </c>
      <c r="AE2" s="187"/>
      <c r="AF2" s="187"/>
      <c r="AG2" s="68" t="s">
        <v>149</v>
      </c>
      <c r="AH2" s="1"/>
      <c r="AI2" s="1"/>
      <c r="AJ2" s="1"/>
    </row>
    <row r="3" spans="1:36" ht="27" customHeight="1" x14ac:dyDescent="0.25">
      <c r="A3" s="149"/>
      <c r="B3" s="188" t="s">
        <v>8</v>
      </c>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90"/>
      <c r="AD3" s="186" t="s">
        <v>9</v>
      </c>
      <c r="AE3" s="187"/>
      <c r="AF3" s="187"/>
      <c r="AG3" s="67" t="s">
        <v>148</v>
      </c>
      <c r="AH3" s="1"/>
      <c r="AI3" s="1"/>
      <c r="AJ3" s="1"/>
    </row>
    <row r="4" spans="1:36" ht="27" customHeight="1" thickBot="1" x14ac:dyDescent="0.3">
      <c r="A4" s="149"/>
      <c r="B4" s="191"/>
      <c r="C4" s="192"/>
      <c r="D4" s="192"/>
      <c r="E4" s="192"/>
      <c r="F4" s="192"/>
      <c r="G4" s="192"/>
      <c r="H4" s="192"/>
      <c r="I4" s="192"/>
      <c r="J4" s="192"/>
      <c r="K4" s="192"/>
      <c r="L4" s="192"/>
      <c r="M4" s="192"/>
      <c r="N4" s="192"/>
      <c r="O4" s="192"/>
      <c r="P4" s="192"/>
      <c r="Q4" s="192"/>
      <c r="R4" s="192"/>
      <c r="S4" s="192"/>
      <c r="T4" s="192"/>
      <c r="U4" s="192"/>
      <c r="V4" s="192"/>
      <c r="W4" s="192"/>
      <c r="X4" s="192"/>
      <c r="Y4" s="192"/>
      <c r="Z4" s="192"/>
      <c r="AA4" s="192"/>
      <c r="AB4" s="192"/>
      <c r="AC4" s="193"/>
      <c r="AD4" s="186" t="s">
        <v>11</v>
      </c>
      <c r="AE4" s="187"/>
      <c r="AF4" s="187"/>
      <c r="AG4" s="69">
        <v>43846</v>
      </c>
      <c r="AH4" s="1"/>
      <c r="AI4" s="1"/>
      <c r="AJ4" s="1"/>
    </row>
    <row r="5" spans="1:36" s="14" customFormat="1" ht="27" customHeight="1" thickBot="1" x14ac:dyDescent="0.3">
      <c r="A5" s="40"/>
      <c r="B5" s="37"/>
      <c r="C5" s="37"/>
      <c r="D5" s="37"/>
      <c r="E5" s="37"/>
      <c r="F5" s="37"/>
      <c r="G5" s="37"/>
      <c r="H5" s="37"/>
      <c r="I5" s="37"/>
      <c r="J5" s="37"/>
      <c r="K5" s="37"/>
      <c r="L5" s="37"/>
      <c r="M5" s="37"/>
      <c r="N5" s="37"/>
      <c r="O5" s="37"/>
      <c r="P5" s="37"/>
      <c r="Q5" s="37"/>
      <c r="R5" s="37"/>
      <c r="S5" s="37"/>
      <c r="T5" s="37"/>
      <c r="U5" s="37"/>
      <c r="V5" s="37"/>
      <c r="W5" s="37"/>
      <c r="X5" s="37"/>
      <c r="Y5" s="37"/>
      <c r="Z5" s="37"/>
      <c r="AA5" s="37"/>
      <c r="AB5" s="37"/>
      <c r="AC5" s="38"/>
      <c r="AD5" s="47"/>
      <c r="AE5" s="1"/>
      <c r="AF5" s="1"/>
      <c r="AG5" s="1"/>
      <c r="AH5" s="1"/>
      <c r="AI5" s="1"/>
      <c r="AJ5" s="1"/>
    </row>
    <row r="6" spans="1:36" s="14" customFormat="1" ht="59.25" customHeight="1" thickBot="1" x14ac:dyDescent="0.3">
      <c r="A6" s="70" t="s">
        <v>0</v>
      </c>
      <c r="B6" s="150" t="s">
        <v>213</v>
      </c>
      <c r="C6" s="151"/>
      <c r="D6" s="151"/>
      <c r="E6" s="151"/>
      <c r="F6" s="151"/>
      <c r="G6" s="151"/>
      <c r="H6" s="152"/>
      <c r="I6" s="37"/>
      <c r="J6" s="43"/>
      <c r="K6" s="46" t="s">
        <v>152</v>
      </c>
      <c r="L6" s="45"/>
      <c r="M6" s="172">
        <v>44592</v>
      </c>
      <c r="N6" s="173"/>
      <c r="O6" s="37"/>
      <c r="P6" s="37"/>
      <c r="Q6" s="37"/>
      <c r="R6" s="37"/>
      <c r="S6" s="37"/>
      <c r="T6" s="37"/>
      <c r="U6" s="37"/>
      <c r="V6" s="37"/>
      <c r="W6" s="37"/>
      <c r="X6" s="37"/>
      <c r="Y6" s="37"/>
      <c r="Z6" s="37"/>
      <c r="AA6" s="37"/>
      <c r="AB6" s="37"/>
      <c r="AC6" s="38"/>
      <c r="AD6" s="37"/>
      <c r="AE6" s="1"/>
      <c r="AF6" s="1"/>
      <c r="AG6" s="1"/>
      <c r="AH6" s="1"/>
      <c r="AI6" s="1"/>
      <c r="AJ6" s="1"/>
    </row>
    <row r="7" spans="1:36" s="14" customFormat="1" ht="27" customHeight="1" thickBot="1" x14ac:dyDescent="0.3">
      <c r="A7" s="44"/>
      <c r="B7" s="43"/>
      <c r="C7" s="43"/>
      <c r="D7" s="43"/>
      <c r="E7" s="43"/>
      <c r="F7" s="43"/>
      <c r="G7" s="43"/>
      <c r="H7" s="43"/>
      <c r="I7" s="43"/>
      <c r="J7" s="43"/>
      <c r="K7" s="43"/>
      <c r="L7" s="43"/>
      <c r="M7" s="43"/>
      <c r="N7" s="43"/>
      <c r="O7" s="37"/>
      <c r="P7" s="37"/>
      <c r="Q7" s="37"/>
      <c r="R7" s="37"/>
      <c r="S7" s="37"/>
      <c r="T7" s="37"/>
      <c r="U7" s="37"/>
      <c r="V7" s="37"/>
      <c r="W7" s="37"/>
      <c r="X7" s="37"/>
      <c r="Y7" s="37"/>
      <c r="Z7" s="37"/>
      <c r="AA7" s="37"/>
      <c r="AB7" s="37"/>
      <c r="AC7" s="38"/>
      <c r="AD7" s="37"/>
      <c r="AE7" s="1"/>
      <c r="AF7" s="1"/>
      <c r="AG7" s="1"/>
      <c r="AH7" s="1"/>
      <c r="AI7" s="1"/>
      <c r="AJ7" s="1"/>
    </row>
    <row r="8" spans="1:36" s="14" customFormat="1" ht="59.25" customHeight="1" thickBot="1" x14ac:dyDescent="0.3">
      <c r="A8" s="70" t="s">
        <v>150</v>
      </c>
      <c r="B8" s="256" t="s">
        <v>228</v>
      </c>
      <c r="C8" s="257"/>
      <c r="D8" s="257"/>
      <c r="E8" s="257"/>
      <c r="F8" s="257"/>
      <c r="G8" s="257"/>
      <c r="H8" s="257"/>
      <c r="I8" s="258"/>
      <c r="J8" s="37"/>
      <c r="K8" s="41" t="s">
        <v>211</v>
      </c>
      <c r="L8" s="41"/>
      <c r="M8" s="41" t="s">
        <v>201</v>
      </c>
      <c r="N8" s="41" t="s">
        <v>153</v>
      </c>
      <c r="O8" s="41" t="s">
        <v>153</v>
      </c>
      <c r="P8" s="37"/>
      <c r="Q8" s="37"/>
      <c r="R8" s="37"/>
      <c r="S8" s="37"/>
      <c r="T8" s="37"/>
      <c r="U8" s="37"/>
      <c r="V8" s="37"/>
      <c r="W8" s="37"/>
      <c r="X8" s="37"/>
      <c r="Y8" s="37"/>
      <c r="Z8" s="37"/>
      <c r="AA8" s="37"/>
      <c r="AB8" s="37"/>
      <c r="AC8" s="38"/>
      <c r="AD8" s="37"/>
      <c r="AE8" s="1"/>
      <c r="AF8" s="1"/>
      <c r="AG8" s="1"/>
      <c r="AH8" s="1"/>
      <c r="AI8" s="1"/>
      <c r="AJ8" s="1"/>
    </row>
    <row r="9" spans="1:36" s="14" customFormat="1" ht="59.25" customHeight="1" thickBot="1" x14ac:dyDescent="0.3">
      <c r="A9" s="70" t="s">
        <v>151</v>
      </c>
      <c r="B9" s="256" t="s">
        <v>229</v>
      </c>
      <c r="C9" s="257"/>
      <c r="D9" s="257"/>
      <c r="E9" s="257"/>
      <c r="F9" s="257"/>
      <c r="G9" s="257"/>
      <c r="H9" s="257"/>
      <c r="I9" s="258"/>
      <c r="J9" s="37"/>
      <c r="K9" s="72" t="s">
        <v>212</v>
      </c>
      <c r="L9" s="42"/>
      <c r="M9" s="42"/>
      <c r="N9" s="42"/>
      <c r="O9" s="42"/>
      <c r="P9" s="37"/>
      <c r="Q9" s="37"/>
      <c r="R9" s="37"/>
      <c r="S9" s="37"/>
      <c r="T9" s="37"/>
      <c r="U9" s="37"/>
      <c r="V9" s="37"/>
      <c r="W9" s="37"/>
      <c r="X9" s="37"/>
      <c r="Y9" s="37"/>
      <c r="Z9" s="37"/>
      <c r="AA9" s="37"/>
      <c r="AB9" s="37"/>
      <c r="AC9" s="38"/>
      <c r="AD9" s="37"/>
      <c r="AE9" s="1"/>
      <c r="AF9" s="1"/>
      <c r="AG9" s="1"/>
      <c r="AH9" s="1"/>
      <c r="AI9" s="1"/>
      <c r="AJ9" s="1"/>
    </row>
    <row r="10" spans="1:36" s="14" customFormat="1" ht="15.75" customHeight="1" x14ac:dyDescent="0.25">
      <c r="A10" s="37"/>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8"/>
      <c r="AD10" s="37"/>
      <c r="AE10" s="1"/>
      <c r="AF10" s="1"/>
      <c r="AG10" s="1"/>
      <c r="AH10" s="1"/>
      <c r="AI10" s="1"/>
      <c r="AJ10" s="1"/>
    </row>
    <row r="11" spans="1:36" s="14" customFormat="1" ht="15.75" customHeight="1" thickBot="1" x14ac:dyDescent="0.3">
      <c r="A11" s="61"/>
      <c r="B11" s="37"/>
      <c r="C11" s="37"/>
      <c r="D11" s="37"/>
      <c r="E11" s="37"/>
      <c r="F11" s="37"/>
      <c r="G11" s="37"/>
      <c r="H11" s="37"/>
      <c r="I11" s="37"/>
      <c r="J11" s="37"/>
      <c r="K11" s="37"/>
      <c r="L11" s="37"/>
      <c r="M11" s="37"/>
      <c r="N11" s="37"/>
      <c r="O11" s="37"/>
      <c r="P11" s="37"/>
      <c r="Q11" s="37"/>
      <c r="R11" s="37"/>
      <c r="S11" s="37"/>
      <c r="T11" s="37"/>
      <c r="U11" s="37"/>
      <c r="V11" s="37"/>
      <c r="W11" s="37"/>
      <c r="X11" s="37"/>
      <c r="Y11" s="37"/>
      <c r="Z11" s="36"/>
      <c r="AA11" s="36"/>
      <c r="AB11" s="36"/>
      <c r="AC11" s="39"/>
      <c r="AD11" s="71"/>
      <c r="AE11" s="1"/>
      <c r="AF11" s="1"/>
      <c r="AG11" s="1"/>
      <c r="AH11" s="1"/>
      <c r="AI11" s="1"/>
      <c r="AJ11" s="1"/>
    </row>
    <row r="12" spans="1:36" x14ac:dyDescent="0.25">
      <c r="A12" s="153" t="s">
        <v>16</v>
      </c>
      <c r="B12" s="154"/>
      <c r="C12" s="154"/>
      <c r="D12" s="155"/>
      <c r="E12" s="156" t="s">
        <v>17</v>
      </c>
      <c r="F12" s="157"/>
      <c r="G12" s="157"/>
      <c r="H12" s="157"/>
      <c r="I12" s="157"/>
      <c r="J12" s="157"/>
      <c r="K12" s="157"/>
      <c r="L12" s="157"/>
      <c r="M12" s="157"/>
      <c r="N12" s="157"/>
      <c r="O12" s="157"/>
      <c r="P12" s="157"/>
      <c r="Q12" s="157"/>
      <c r="R12" s="157"/>
      <c r="S12" s="157"/>
      <c r="T12" s="157"/>
      <c r="U12" s="157"/>
      <c r="V12" s="157"/>
      <c r="W12" s="157"/>
      <c r="X12" s="158"/>
      <c r="Y12" s="54"/>
      <c r="Z12" s="93" t="s">
        <v>202</v>
      </c>
      <c r="AA12" s="94"/>
      <c r="AB12" s="94"/>
      <c r="AC12" s="94"/>
      <c r="AD12" s="95"/>
      <c r="AE12" s="1"/>
      <c r="AF12" s="93" t="s">
        <v>208</v>
      </c>
      <c r="AG12" s="95"/>
      <c r="AH12" s="1"/>
      <c r="AI12" s="1"/>
      <c r="AJ12" s="1"/>
    </row>
    <row r="13" spans="1:36" x14ac:dyDescent="0.25">
      <c r="A13" s="159" t="s">
        <v>154</v>
      </c>
      <c r="B13" s="114" t="s">
        <v>19</v>
      </c>
      <c r="C13" s="114" t="s">
        <v>20</v>
      </c>
      <c r="D13" s="116" t="s">
        <v>180</v>
      </c>
      <c r="E13" s="118" t="s">
        <v>22</v>
      </c>
      <c r="F13" s="119"/>
      <c r="G13" s="119"/>
      <c r="H13" s="119"/>
      <c r="I13" s="120" t="s">
        <v>23</v>
      </c>
      <c r="J13" s="121"/>
      <c r="K13" s="121"/>
      <c r="L13" s="121"/>
      <c r="M13" s="121"/>
      <c r="N13" s="121"/>
      <c r="O13" s="121"/>
      <c r="P13" s="121"/>
      <c r="Q13" s="121"/>
      <c r="R13" s="48"/>
      <c r="S13" s="48"/>
      <c r="T13" s="120" t="s">
        <v>24</v>
      </c>
      <c r="U13" s="121"/>
      <c r="V13" s="121"/>
      <c r="W13" s="121"/>
      <c r="X13" s="161"/>
      <c r="Y13" s="54"/>
      <c r="Z13" s="96"/>
      <c r="AA13" s="97"/>
      <c r="AB13" s="97"/>
      <c r="AC13" s="97"/>
      <c r="AD13" s="98"/>
      <c r="AE13" s="1"/>
      <c r="AF13" s="96"/>
      <c r="AG13" s="98"/>
      <c r="AH13" s="2"/>
      <c r="AI13" s="2"/>
      <c r="AJ13" s="2"/>
    </row>
    <row r="14" spans="1:36" ht="32.25" customHeight="1" thickBot="1" x14ac:dyDescent="0.3">
      <c r="A14" s="159"/>
      <c r="B14" s="114"/>
      <c r="C14" s="114"/>
      <c r="D14" s="116"/>
      <c r="E14" s="162" t="s">
        <v>26</v>
      </c>
      <c r="F14" s="163"/>
      <c r="G14" s="163"/>
      <c r="H14" s="163"/>
      <c r="I14" s="164" t="s">
        <v>27</v>
      </c>
      <c r="J14" s="166" t="s">
        <v>28</v>
      </c>
      <c r="K14" s="166" t="s">
        <v>29</v>
      </c>
      <c r="L14" s="167" t="s">
        <v>30</v>
      </c>
      <c r="M14" s="114" t="s">
        <v>31</v>
      </c>
      <c r="N14" s="169" t="s">
        <v>32</v>
      </c>
      <c r="O14" s="115" t="s">
        <v>33</v>
      </c>
      <c r="P14" s="114" t="s">
        <v>34</v>
      </c>
      <c r="Q14" s="115" t="s">
        <v>35</v>
      </c>
      <c r="R14" s="115" t="s">
        <v>177</v>
      </c>
      <c r="S14" s="51"/>
      <c r="T14" s="165" t="s">
        <v>37</v>
      </c>
      <c r="U14" s="114" t="s">
        <v>38</v>
      </c>
      <c r="V14" s="115" t="s">
        <v>40</v>
      </c>
      <c r="W14" s="114" t="s">
        <v>179</v>
      </c>
      <c r="X14" s="116"/>
      <c r="Y14" s="62"/>
      <c r="Z14" s="99"/>
      <c r="AA14" s="100"/>
      <c r="AB14" s="100"/>
      <c r="AC14" s="100"/>
      <c r="AD14" s="101"/>
      <c r="AE14" s="2"/>
      <c r="AF14" s="99"/>
      <c r="AG14" s="101"/>
      <c r="AH14" s="2"/>
      <c r="AI14" s="1"/>
      <c r="AJ14" s="2"/>
    </row>
    <row r="15" spans="1:36" ht="74.25" customHeight="1" x14ac:dyDescent="0.25">
      <c r="A15" s="160"/>
      <c r="B15" s="115"/>
      <c r="C15" s="115"/>
      <c r="D15" s="117"/>
      <c r="E15" s="55" t="s">
        <v>155</v>
      </c>
      <c r="F15" s="53" t="s">
        <v>156</v>
      </c>
      <c r="G15" s="3"/>
      <c r="H15" s="4" t="s">
        <v>41</v>
      </c>
      <c r="I15" s="165"/>
      <c r="J15" s="166"/>
      <c r="K15" s="166"/>
      <c r="L15" s="168"/>
      <c r="M15" s="114"/>
      <c r="N15" s="122"/>
      <c r="O15" s="122"/>
      <c r="P15" s="114"/>
      <c r="Q15" s="122"/>
      <c r="R15" s="122"/>
      <c r="S15" s="52"/>
      <c r="T15" s="182"/>
      <c r="U15" s="114"/>
      <c r="V15" s="122"/>
      <c r="W15" s="49" t="s">
        <v>42</v>
      </c>
      <c r="X15" s="56" t="s">
        <v>43</v>
      </c>
      <c r="Y15" s="62"/>
      <c r="Z15" s="65" t="s">
        <v>203</v>
      </c>
      <c r="AA15" s="50" t="s">
        <v>204</v>
      </c>
      <c r="AB15" s="50" t="s">
        <v>205</v>
      </c>
      <c r="AC15" s="50" t="s">
        <v>207</v>
      </c>
      <c r="AD15" s="66" t="s">
        <v>49</v>
      </c>
      <c r="AE15" s="2"/>
      <c r="AF15" s="65" t="s">
        <v>209</v>
      </c>
      <c r="AG15" s="66" t="s">
        <v>210</v>
      </c>
      <c r="AH15" s="2"/>
      <c r="AI15" s="1"/>
      <c r="AJ15" s="2"/>
    </row>
    <row r="16" spans="1:36" ht="100.5" customHeight="1" x14ac:dyDescent="0.25">
      <c r="A16" s="135">
        <v>1</v>
      </c>
      <c r="B16" s="137" t="s">
        <v>219</v>
      </c>
      <c r="C16" s="140" t="s">
        <v>220</v>
      </c>
      <c r="D16" s="143" t="s">
        <v>221</v>
      </c>
      <c r="E16" s="146" t="s">
        <v>172</v>
      </c>
      <c r="F16" s="123" t="s">
        <v>55</v>
      </c>
      <c r="G16" s="88" t="str">
        <f>+CONCATENATE(E16," - ",F16)</f>
        <v>BAJA - MAYOR</v>
      </c>
      <c r="H16" s="82" t="str">
        <f>+VLOOKUP(G16,Datos!D3:E17,2,FALSE)</f>
        <v>ALTO</v>
      </c>
      <c r="I16" s="125" t="s">
        <v>223</v>
      </c>
      <c r="J16" s="5" t="s">
        <v>50</v>
      </c>
      <c r="K16" s="6" t="s">
        <v>7</v>
      </c>
      <c r="L16" s="7">
        <f>IF(K16="ASIGNADO",15,IF(K16="NO ASIGNADO",0,""))</f>
        <v>15</v>
      </c>
      <c r="M16" s="127">
        <f>SUM(L16:L22)</f>
        <v>100</v>
      </c>
      <c r="N16" s="129" t="s">
        <v>218</v>
      </c>
      <c r="O16" s="181">
        <f>IF(O19="DÉBIL",0,IF(O19="MODERADO",50,IF(O19="FUERTE",100,"")))</f>
        <v>100</v>
      </c>
      <c r="P16" s="178" t="str">
        <f>IF(AND(M19="FUERTE",N16="FUERTE (SIEMPRE SE EJECUTA)"),"NO","SÍ")</f>
        <v>NO</v>
      </c>
      <c r="Q16" s="81" t="s">
        <v>51</v>
      </c>
      <c r="R16" s="174" t="str">
        <f>IF(AND(E16="MUY BAJA",Q19=2),"MUY BAJA",IF(AND(E16="BAJA",Q19=2),"MUY BAJA",IF(AND(E16="MEDIA",Q19=2),"MUY BAJA",IF(AND(E16="ALTA",Q19=2),"BAJA",IF(AND(E16="MUY ALTA",Q19=2),"MEDIA",IF(AND(E16="MUY BAJA",Q19=1),"MUY BAJA",IF(AND(E16="BAJA",Q19=1),"MUY BAJA",IF(AND(E16="MEDIA",Q19=1),"BAJA",IF(AND(E16="ALTA",Q19=1),"MEDIA",IF(AND(E16="MUY ALTA",Q19=1),"ALTA",E16))))))))))</f>
        <v>MUY BAJA</v>
      </c>
      <c r="S16" s="88" t="str">
        <f>+CONCATENATE(R16," - ",F16)</f>
        <v>MUY BAJA - MAYOR</v>
      </c>
      <c r="T16" s="82" t="str">
        <f>+VLOOKUP(S16,Datos!$D$3:$E$17,2,FALSE)</f>
        <v>ALTO</v>
      </c>
      <c r="U16" s="85" t="s">
        <v>198</v>
      </c>
      <c r="V16" s="102" t="s">
        <v>224</v>
      </c>
      <c r="W16" s="183" t="s">
        <v>225</v>
      </c>
      <c r="X16" s="108" t="s">
        <v>227</v>
      </c>
      <c r="Y16" s="63"/>
      <c r="Z16" s="170"/>
      <c r="AA16" s="110"/>
      <c r="AB16" s="106"/>
      <c r="AC16" s="106"/>
      <c r="AD16" s="112"/>
      <c r="AE16" s="1"/>
      <c r="AF16" s="170"/>
      <c r="AG16" s="112"/>
      <c r="AH16" s="1"/>
      <c r="AI16" s="1"/>
      <c r="AJ16" s="1"/>
    </row>
    <row r="17" spans="1:36" ht="100.5" customHeight="1" x14ac:dyDescent="0.25">
      <c r="A17" s="135"/>
      <c r="B17" s="138"/>
      <c r="C17" s="141"/>
      <c r="D17" s="144"/>
      <c r="E17" s="147"/>
      <c r="F17" s="123"/>
      <c r="G17" s="89"/>
      <c r="H17" s="83"/>
      <c r="I17" s="125"/>
      <c r="J17" s="8" t="s">
        <v>54</v>
      </c>
      <c r="K17" s="9" t="s">
        <v>12</v>
      </c>
      <c r="L17" s="10">
        <f>IF(K17="ADECUADO",15,IF(K17="INADECUADO",0,""))</f>
        <v>15</v>
      </c>
      <c r="M17" s="128"/>
      <c r="N17" s="130"/>
      <c r="O17" s="181"/>
      <c r="P17" s="179"/>
      <c r="Q17" s="81"/>
      <c r="R17" s="175"/>
      <c r="S17" s="89"/>
      <c r="T17" s="83"/>
      <c r="U17" s="86"/>
      <c r="V17" s="103"/>
      <c r="W17" s="184"/>
      <c r="X17" s="177"/>
      <c r="Y17" s="63"/>
      <c r="Z17" s="170"/>
      <c r="AA17" s="110"/>
      <c r="AB17" s="106"/>
      <c r="AC17" s="106"/>
      <c r="AD17" s="112"/>
      <c r="AE17" s="1"/>
      <c r="AF17" s="170"/>
      <c r="AG17" s="112"/>
      <c r="AH17" s="1"/>
      <c r="AI17" s="1"/>
      <c r="AJ17" s="1"/>
    </row>
    <row r="18" spans="1:36" ht="100.5" customHeight="1" x14ac:dyDescent="0.25">
      <c r="A18" s="135"/>
      <c r="B18" s="138"/>
      <c r="C18" s="141"/>
      <c r="D18" s="144"/>
      <c r="E18" s="147"/>
      <c r="F18" s="123"/>
      <c r="G18" s="89"/>
      <c r="H18" s="83"/>
      <c r="I18" s="125"/>
      <c r="J18" s="57" t="s">
        <v>56</v>
      </c>
      <c r="K18" s="9" t="s">
        <v>185</v>
      </c>
      <c r="L18" s="10">
        <f>IF(K18="OPORTUNA",15,IF(K18="INOPORTUNA",0,""))</f>
        <v>15</v>
      </c>
      <c r="M18" s="128"/>
      <c r="N18" s="130"/>
      <c r="O18" s="181"/>
      <c r="P18" s="179"/>
      <c r="Q18" s="12" t="s">
        <v>57</v>
      </c>
      <c r="R18" s="175"/>
      <c r="S18" s="89"/>
      <c r="T18" s="83"/>
      <c r="U18" s="86"/>
      <c r="V18" s="103"/>
      <c r="W18" s="184"/>
      <c r="X18" s="177"/>
      <c r="Y18" s="63"/>
      <c r="Z18" s="170"/>
      <c r="AA18" s="110"/>
      <c r="AB18" s="106"/>
      <c r="AC18" s="106"/>
      <c r="AD18" s="112"/>
      <c r="AE18" s="1"/>
      <c r="AF18" s="170"/>
      <c r="AG18" s="112"/>
      <c r="AH18" s="1"/>
      <c r="AI18" s="1"/>
      <c r="AJ18" s="1"/>
    </row>
    <row r="19" spans="1:36" ht="100.5" customHeight="1" x14ac:dyDescent="0.25">
      <c r="A19" s="135"/>
      <c r="B19" s="138"/>
      <c r="C19" s="141"/>
      <c r="D19" s="144"/>
      <c r="E19" s="147"/>
      <c r="F19" s="123"/>
      <c r="G19" s="89"/>
      <c r="H19" s="83"/>
      <c r="I19" s="125"/>
      <c r="J19" s="8" t="s">
        <v>60</v>
      </c>
      <c r="K19" s="9" t="s">
        <v>61</v>
      </c>
      <c r="L19" s="10">
        <f>IF(K19="PREVENIR",15,IF(K19="DETECTAR",10,IF(K19="NO ES UN CONTROL",0,"")))</f>
        <v>15</v>
      </c>
      <c r="M19" s="132" t="str">
        <f>IF(M16&lt;86,"DÉBIL",IF(M16&lt;96,"MODERADO",IF(M16&lt;101,"FUERTE","")))</f>
        <v>FUERTE</v>
      </c>
      <c r="N19" s="130"/>
      <c r="O19" s="76" t="str">
        <f>IF(AND(M19="FUERTE",N16="FUERTE (SIEMPRE SE EJECUTA)"),"FUERTE",IF(OR(M19="DÉBIL",N16="DÉBIL (NO SE EJECUTA)"),"DÉBIL",IF(OR(M19="MODERADO",N16="MODERADO (ALGUNAS VECES)"),"MODERADO")))</f>
        <v>FUERTE</v>
      </c>
      <c r="P19" s="179"/>
      <c r="Q19" s="78">
        <f>IF(AND($O$19="FUERTE",$Q$16="DIRECTAMENTE"),2,IF(AND($O$19="FUERTE",$Q$16="DIRECTAMENTE"),2,IF(AND($O$19="FUERTE",$Q$16="DIRECTAMENTE"),2,IF(AND($O$19="FUERTE",$Q$16="NO DISMINUYE"),0,IF(AND($O$19="MODERADO",$Q$16="DIRECTAMENTE"),1,IF(AND($O$19="MODERADO",$Q$16="DIRECTAMENTE"),1,IF(AND($O$19="MODERADO",$Q$16="DIRECTAMENTE"),1,IF(AND($O$19="MODERADO",$Q$16="NO DISMINUYE"),0,"N/A"))))))))</f>
        <v>2</v>
      </c>
      <c r="R19" s="175"/>
      <c r="S19" s="89"/>
      <c r="T19" s="83"/>
      <c r="U19" s="86"/>
      <c r="V19" s="91" t="s">
        <v>206</v>
      </c>
      <c r="W19" s="184"/>
      <c r="X19" s="91" t="s">
        <v>200</v>
      </c>
      <c r="Y19" s="64"/>
      <c r="Z19" s="170"/>
      <c r="AA19" s="110"/>
      <c r="AB19" s="106"/>
      <c r="AC19" s="106"/>
      <c r="AD19" s="112"/>
      <c r="AE19" s="1"/>
      <c r="AF19" s="170"/>
      <c r="AG19" s="112"/>
      <c r="AH19" s="1"/>
      <c r="AI19" s="1"/>
      <c r="AJ19" s="1"/>
    </row>
    <row r="20" spans="1:36" ht="100.5" customHeight="1" x14ac:dyDescent="0.25">
      <c r="A20" s="135"/>
      <c r="B20" s="138"/>
      <c r="C20" s="141"/>
      <c r="D20" s="144"/>
      <c r="E20" s="147"/>
      <c r="F20" s="123"/>
      <c r="G20" s="89"/>
      <c r="H20" s="83"/>
      <c r="I20" s="125"/>
      <c r="J20" s="8" t="s">
        <v>62</v>
      </c>
      <c r="K20" s="9" t="s">
        <v>15</v>
      </c>
      <c r="L20" s="10">
        <f>IF(K20="CONFIABLE",15,IF(K20="NO CONFIABLE",0,""))</f>
        <v>15</v>
      </c>
      <c r="M20" s="133"/>
      <c r="N20" s="130"/>
      <c r="O20" s="76"/>
      <c r="P20" s="179"/>
      <c r="Q20" s="79"/>
      <c r="R20" s="175"/>
      <c r="S20" s="89"/>
      <c r="T20" s="83"/>
      <c r="U20" s="86"/>
      <c r="V20" s="92"/>
      <c r="W20" s="184"/>
      <c r="X20" s="92"/>
      <c r="Y20" s="64"/>
      <c r="Z20" s="170"/>
      <c r="AA20" s="110"/>
      <c r="AB20" s="106"/>
      <c r="AC20" s="106"/>
      <c r="AD20" s="112"/>
      <c r="AE20" s="1"/>
      <c r="AF20" s="170"/>
      <c r="AG20" s="112"/>
      <c r="AH20" s="1"/>
      <c r="AI20" s="1"/>
      <c r="AJ20" s="1"/>
    </row>
    <row r="21" spans="1:36" ht="100.5" customHeight="1" x14ac:dyDescent="0.25">
      <c r="A21" s="135"/>
      <c r="B21" s="138"/>
      <c r="C21" s="141"/>
      <c r="D21" s="144"/>
      <c r="E21" s="147"/>
      <c r="F21" s="123"/>
      <c r="G21" s="89"/>
      <c r="H21" s="83"/>
      <c r="I21" s="125"/>
      <c r="J21" s="8" t="s">
        <v>64</v>
      </c>
      <c r="K21" s="9" t="s">
        <v>18</v>
      </c>
      <c r="L21" s="10">
        <f>IF(K21="SE INVESTIGAN Y SE RESUELVEN OPORTUNAMENTE",15,IF(K21="NO SE INVESTIGAN Y SE RESUELVEN OPORTUNAMENTE",0,""))</f>
        <v>15</v>
      </c>
      <c r="M21" s="133"/>
      <c r="N21" s="130"/>
      <c r="O21" s="76"/>
      <c r="P21" s="179"/>
      <c r="Q21" s="79"/>
      <c r="R21" s="175"/>
      <c r="S21" s="89"/>
      <c r="T21" s="83"/>
      <c r="U21" s="86"/>
      <c r="V21" s="104"/>
      <c r="W21" s="184"/>
      <c r="X21" s="108" t="s">
        <v>226</v>
      </c>
      <c r="Y21" s="63"/>
      <c r="Z21" s="170"/>
      <c r="AA21" s="110"/>
      <c r="AB21" s="106"/>
      <c r="AC21" s="106"/>
      <c r="AD21" s="112"/>
      <c r="AE21" s="1"/>
      <c r="AF21" s="170"/>
      <c r="AG21" s="112"/>
      <c r="AH21" s="1"/>
      <c r="AI21" s="1"/>
      <c r="AJ21" s="1"/>
    </row>
    <row r="22" spans="1:36" ht="100.5" customHeight="1" thickBot="1" x14ac:dyDescent="0.3">
      <c r="A22" s="136"/>
      <c r="B22" s="139"/>
      <c r="C22" s="142"/>
      <c r="D22" s="145"/>
      <c r="E22" s="148"/>
      <c r="F22" s="124"/>
      <c r="G22" s="90"/>
      <c r="H22" s="84"/>
      <c r="I22" s="126"/>
      <c r="J22" s="58" t="s">
        <v>65</v>
      </c>
      <c r="K22" s="59" t="s">
        <v>25</v>
      </c>
      <c r="L22" s="60">
        <f>IF(K22="COMPLETA",10,IF(K22="INCOMPLETA",5,IF(K22="NO EXISTE",0,"")))</f>
        <v>10</v>
      </c>
      <c r="M22" s="134"/>
      <c r="N22" s="131"/>
      <c r="O22" s="77"/>
      <c r="P22" s="180"/>
      <c r="Q22" s="80"/>
      <c r="R22" s="176"/>
      <c r="S22" s="90"/>
      <c r="T22" s="84"/>
      <c r="U22" s="87"/>
      <c r="V22" s="105"/>
      <c r="W22" s="185"/>
      <c r="X22" s="109"/>
      <c r="Y22" s="63"/>
      <c r="Z22" s="171"/>
      <c r="AA22" s="111"/>
      <c r="AB22" s="107"/>
      <c r="AC22" s="107"/>
      <c r="AD22" s="113"/>
      <c r="AE22" s="1"/>
      <c r="AF22" s="171"/>
      <c r="AG22" s="113"/>
      <c r="AH22" s="1"/>
      <c r="AI22" s="1"/>
      <c r="AJ22" s="1"/>
    </row>
  </sheetData>
  <dataConsolidate/>
  <mergeCells count="72">
    <mergeCell ref="B8:I8"/>
    <mergeCell ref="B9:I9"/>
    <mergeCell ref="AD1:AF1"/>
    <mergeCell ref="AD2:AF2"/>
    <mergeCell ref="AD3:AF3"/>
    <mergeCell ref="AD4:AF4"/>
    <mergeCell ref="B1:AC2"/>
    <mergeCell ref="B3:AC4"/>
    <mergeCell ref="AF12:AG14"/>
    <mergeCell ref="AF16:AF22"/>
    <mergeCell ref="AG16:AG22"/>
    <mergeCell ref="M6:N6"/>
    <mergeCell ref="G16:G22"/>
    <mergeCell ref="R16:R22"/>
    <mergeCell ref="X16:X18"/>
    <mergeCell ref="Q14:Q15"/>
    <mergeCell ref="O14:O15"/>
    <mergeCell ref="P16:P22"/>
    <mergeCell ref="O16:O18"/>
    <mergeCell ref="P14:P15"/>
    <mergeCell ref="T14:T15"/>
    <mergeCell ref="U14:U15"/>
    <mergeCell ref="W16:W22"/>
    <mergeCell ref="Z16:Z22"/>
    <mergeCell ref="A1:A4"/>
    <mergeCell ref="B6:H6"/>
    <mergeCell ref="A12:D12"/>
    <mergeCell ref="E12:X12"/>
    <mergeCell ref="A13:A15"/>
    <mergeCell ref="B13:B15"/>
    <mergeCell ref="T13:X13"/>
    <mergeCell ref="E14:H14"/>
    <mergeCell ref="I14:I15"/>
    <mergeCell ref="J14:J15"/>
    <mergeCell ref="K14:K15"/>
    <mergeCell ref="L14:L15"/>
    <mergeCell ref="M14:M15"/>
    <mergeCell ref="N14:N15"/>
    <mergeCell ref="V14:V15"/>
    <mergeCell ref="W14:X14"/>
    <mergeCell ref="A16:A22"/>
    <mergeCell ref="B16:B22"/>
    <mergeCell ref="C16:C22"/>
    <mergeCell ref="D16:D22"/>
    <mergeCell ref="E16:E22"/>
    <mergeCell ref="F16:F22"/>
    <mergeCell ref="H16:H22"/>
    <mergeCell ref="I16:I22"/>
    <mergeCell ref="M16:M18"/>
    <mergeCell ref="N16:N22"/>
    <mergeCell ref="M19:M22"/>
    <mergeCell ref="C13:C15"/>
    <mergeCell ref="D13:D15"/>
    <mergeCell ref="E13:H13"/>
    <mergeCell ref="I13:Q13"/>
    <mergeCell ref="R14:R15"/>
    <mergeCell ref="X19:X20"/>
    <mergeCell ref="Z12:AD14"/>
    <mergeCell ref="V16:V18"/>
    <mergeCell ref="V19:V20"/>
    <mergeCell ref="V21:V22"/>
    <mergeCell ref="AC16:AC22"/>
    <mergeCell ref="X21:X22"/>
    <mergeCell ref="AA16:AA22"/>
    <mergeCell ref="AB16:AB22"/>
    <mergeCell ref="AD16:AD22"/>
    <mergeCell ref="O19:O22"/>
    <mergeCell ref="Q19:Q22"/>
    <mergeCell ref="Q16:Q17"/>
    <mergeCell ref="T16:T22"/>
    <mergeCell ref="U16:U22"/>
    <mergeCell ref="S16:S22"/>
  </mergeCells>
  <conditionalFormatting sqref="H16:H22">
    <cfRule type="containsText" dxfId="5" priority="12" operator="containsText" text="EXTREMO">
      <formula>NOT(ISERROR(SEARCH("EXTREMO",H16)))</formula>
    </cfRule>
    <cfRule type="containsText" dxfId="4" priority="13" operator="containsText" text="ALTO">
      <formula>NOT(ISERROR(SEARCH("ALTO",H16)))</formula>
    </cfRule>
    <cfRule type="containsText" dxfId="3" priority="14" operator="containsText" text="MODERADO">
      <formula>NOT(ISERROR(SEARCH("MODERADO",H16)))</formula>
    </cfRule>
  </conditionalFormatting>
  <conditionalFormatting sqref="T16:T22">
    <cfRule type="containsText" dxfId="2" priority="1" operator="containsText" text="EXTREMO">
      <formula>NOT(ISERROR(SEARCH("EXTREMO",T16)))</formula>
    </cfRule>
    <cfRule type="containsText" dxfId="1" priority="2" operator="containsText" text="ALTO">
      <formula>NOT(ISERROR(SEARCH("ALTO",T16)))</formula>
    </cfRule>
    <cfRule type="containsText" dxfId="0" priority="3" operator="containsText" text="MODERADO">
      <formula>NOT(ISERROR(SEARCH("MODERADO",T16)))</formula>
    </cfRule>
  </conditionalFormatting>
  <dataValidations count="1">
    <dataValidation type="list" allowBlank="1" showInputMessage="1" showErrorMessage="1" sqref="Q16:Q17" xr:uid="{3993155C-8C7B-472E-BF88-20C663FE241B}">
      <formula1>$AE$19:$AE$21</formula1>
    </dataValidation>
  </dataValidations>
  <pageMargins left="0.70866141732283472" right="0.70866141732283472" top="0.74803149606299213" bottom="0.74803149606299213" header="0.31496062992125984" footer="0.31496062992125984"/>
  <pageSetup scale="14" fitToWidth="2" fitToHeight="2"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DF3E83F7-E827-41D4-9D70-8EC7813050C7}">
          <x14:formula1>
            <xm:f>Datos!$J$5:$L$5</xm:f>
          </x14:formula1>
          <xm:sqref>K19</xm:sqref>
        </x14:dataValidation>
        <x14:dataValidation type="list" allowBlank="1" showInputMessage="1" showErrorMessage="1" xr:uid="{6F7C15BA-07C8-43F7-9DB3-EA011C717F84}">
          <x14:formula1>
            <xm:f>Datos!$A$11:$A$13</xm:f>
          </x14:formula1>
          <xm:sqref>U16:U22</xm:sqref>
        </x14:dataValidation>
        <x14:dataValidation type="list" allowBlank="1" showInputMessage="1" showErrorMessage="1" xr:uid="{8E3CFAC4-75A6-40F4-AAD1-9F34E51B3EEE}">
          <x14:formula1>
            <xm:f>Datos!$J$7:$K$7</xm:f>
          </x14:formula1>
          <xm:sqref>K21</xm:sqref>
        </x14:dataValidation>
        <x14:dataValidation type="list" allowBlank="1" showInputMessage="1" showErrorMessage="1" xr:uid="{27D28193-0F75-4F4D-8D32-298C19D42BA7}">
          <x14:formula1>
            <xm:f>Datos!$J$6:$K$6</xm:f>
          </x14:formula1>
          <xm:sqref>K20</xm:sqref>
        </x14:dataValidation>
        <x14:dataValidation type="list" allowBlank="1" showInputMessage="1" showErrorMessage="1" xr:uid="{9ECA6DED-0CE3-4D86-A286-D1DCAA54D3E6}">
          <x14:formula1>
            <xm:f>Datos!$J$3:$K$3</xm:f>
          </x14:formula1>
          <xm:sqref>K17</xm:sqref>
        </x14:dataValidation>
        <x14:dataValidation type="list" allowBlank="1" showInputMessage="1" showErrorMessage="1" xr:uid="{47CAD802-F707-465A-99CA-6FF7C8FCEAFA}">
          <x14:formula1>
            <xm:f>Datos!$J$2:$K$2</xm:f>
          </x14:formula1>
          <xm:sqref>K16</xm:sqref>
        </x14:dataValidation>
        <x14:dataValidation type="list" allowBlank="1" showInputMessage="1" showErrorMessage="1" xr:uid="{F2859424-D928-4BD9-B7C5-0D6120E7EAE8}">
          <x14:formula1>
            <xm:f>Datos!$J$8:$L$8</xm:f>
          </x14:formula1>
          <xm:sqref>K22</xm:sqref>
        </x14:dataValidation>
        <x14:dataValidation type="list" allowBlank="1" showInputMessage="1" showErrorMessage="1" xr:uid="{7F1943C0-07F6-410F-9F18-E3142E305EB7}">
          <x14:formula1>
            <xm:f>Datos!$B$3:$B$5</xm:f>
          </x14:formula1>
          <xm:sqref>F16:F22</xm:sqref>
        </x14:dataValidation>
        <x14:dataValidation type="list" allowBlank="1" showInputMessage="1" showErrorMessage="1" xr:uid="{299F8FAB-2CA6-4E4C-B84A-C1C2EEEA8629}">
          <x14:formula1>
            <xm:f>Datos!$A$3:$A$7</xm:f>
          </x14:formula1>
          <xm:sqref>E16</xm:sqref>
        </x14:dataValidation>
        <x14:dataValidation type="list" allowBlank="1" showInputMessage="1" showErrorMessage="1" xr:uid="{2DBE33C8-EB01-4226-AD14-367F7BCEE6D2}">
          <x14:formula1>
            <xm:f>Datos!$J$4:$K$4</xm:f>
          </x14:formula1>
          <xm:sqref>K18</xm:sqref>
        </x14:dataValidation>
        <x14:dataValidation type="list" allowBlank="1" showInputMessage="1" showErrorMessage="1" xr:uid="{20B6DE06-DC9C-42A2-A3F4-57CDBB2D0BA8}">
          <x14:formula1>
            <xm:f>Datos!$A$17:$A$18</xm:f>
          </x14:formula1>
          <xm:sqref>V21:V22</xm:sqref>
        </x14:dataValidation>
        <x14:dataValidation type="list" allowBlank="1" showInputMessage="1" showErrorMessage="1" xr:uid="{60F1D263-5BD7-415E-B019-3044214B7188}">
          <x14:formula1>
            <xm:f>Datos!$I$14:$I$16</xm:f>
          </x14:formula1>
          <xm:sqref>N16:N22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4A57-69FD-478E-BA6F-477ECA181030}">
  <dimension ref="A2:L18"/>
  <sheetViews>
    <sheetView workbookViewId="0">
      <selection activeCell="I17" sqref="I17"/>
    </sheetView>
  </sheetViews>
  <sheetFormatPr baseColWidth="10" defaultRowHeight="15" x14ac:dyDescent="0.25"/>
  <cols>
    <col min="1" max="1" width="30.7109375" customWidth="1"/>
    <col min="2" max="2" width="23" customWidth="1"/>
    <col min="4" max="4" width="31" bestFit="1" customWidth="1"/>
    <col min="9" max="9" width="68.5703125" customWidth="1"/>
    <col min="10" max="12" width="17.140625" customWidth="1"/>
  </cols>
  <sheetData>
    <row r="2" spans="1:12" ht="15.75" x14ac:dyDescent="0.25">
      <c r="A2" t="s">
        <v>155</v>
      </c>
      <c r="B2" t="s">
        <v>156</v>
      </c>
      <c r="D2" s="14" t="s">
        <v>157</v>
      </c>
      <c r="E2" s="14"/>
      <c r="I2" s="5" t="s">
        <v>50</v>
      </c>
      <c r="J2" t="s">
        <v>181</v>
      </c>
      <c r="K2" t="s">
        <v>182</v>
      </c>
    </row>
    <row r="3" spans="1:12" ht="31.5" x14ac:dyDescent="0.25">
      <c r="A3" t="s">
        <v>171</v>
      </c>
      <c r="B3" t="s">
        <v>13</v>
      </c>
      <c r="D3" s="14" t="s">
        <v>158</v>
      </c>
      <c r="E3" s="14" t="s">
        <v>13</v>
      </c>
      <c r="I3" s="8" t="s">
        <v>54</v>
      </c>
      <c r="J3" t="s">
        <v>183</v>
      </c>
      <c r="K3" t="s">
        <v>184</v>
      </c>
    </row>
    <row r="4" spans="1:12" ht="31.5" x14ac:dyDescent="0.25">
      <c r="A4" t="s">
        <v>172</v>
      </c>
      <c r="B4" t="s">
        <v>55</v>
      </c>
      <c r="D4" s="14" t="s">
        <v>159</v>
      </c>
      <c r="E4" s="14" t="s">
        <v>53</v>
      </c>
      <c r="I4" s="11" t="s">
        <v>56</v>
      </c>
      <c r="J4" t="s">
        <v>185</v>
      </c>
      <c r="K4" t="s">
        <v>186</v>
      </c>
    </row>
    <row r="5" spans="1:12" ht="63" x14ac:dyDescent="0.25">
      <c r="A5" t="s">
        <v>173</v>
      </c>
      <c r="B5" t="s">
        <v>58</v>
      </c>
      <c r="D5" s="14" t="s">
        <v>160</v>
      </c>
      <c r="E5" s="14" t="s">
        <v>52</v>
      </c>
      <c r="I5" s="8" t="s">
        <v>60</v>
      </c>
      <c r="J5" t="s">
        <v>187</v>
      </c>
      <c r="K5" t="s">
        <v>188</v>
      </c>
      <c r="L5" t="s">
        <v>189</v>
      </c>
    </row>
    <row r="6" spans="1:12" ht="31.5" x14ac:dyDescent="0.25">
      <c r="A6" t="s">
        <v>174</v>
      </c>
      <c r="D6" s="14" t="s">
        <v>161</v>
      </c>
      <c r="E6" s="14" t="s">
        <v>13</v>
      </c>
      <c r="I6" s="8" t="s">
        <v>62</v>
      </c>
      <c r="J6" t="s">
        <v>190</v>
      </c>
      <c r="K6" t="s">
        <v>191</v>
      </c>
    </row>
    <row r="7" spans="1:12" ht="47.25" x14ac:dyDescent="0.25">
      <c r="A7" t="s">
        <v>175</v>
      </c>
      <c r="D7" s="14" t="s">
        <v>162</v>
      </c>
      <c r="E7" s="14" t="s">
        <v>53</v>
      </c>
      <c r="I7" s="8" t="s">
        <v>64</v>
      </c>
      <c r="J7" s="26" t="s">
        <v>192</v>
      </c>
      <c r="K7" s="26" t="s">
        <v>193</v>
      </c>
    </row>
    <row r="8" spans="1:12" ht="31.5" x14ac:dyDescent="0.25">
      <c r="D8" s="14" t="s">
        <v>163</v>
      </c>
      <c r="E8" s="14" t="s">
        <v>52</v>
      </c>
      <c r="I8" s="13" t="s">
        <v>65</v>
      </c>
      <c r="J8" t="s">
        <v>194</v>
      </c>
      <c r="K8" t="s">
        <v>195</v>
      </c>
      <c r="L8" t="s">
        <v>196</v>
      </c>
    </row>
    <row r="9" spans="1:12" x14ac:dyDescent="0.25">
      <c r="A9" t="s">
        <v>197</v>
      </c>
      <c r="D9" s="14" t="s">
        <v>164</v>
      </c>
      <c r="E9" s="14" t="s">
        <v>13</v>
      </c>
    </row>
    <row r="10" spans="1:12" x14ac:dyDescent="0.25">
      <c r="D10" s="14" t="s">
        <v>178</v>
      </c>
      <c r="E10" s="14" t="s">
        <v>53</v>
      </c>
    </row>
    <row r="11" spans="1:12" x14ac:dyDescent="0.25">
      <c r="A11" t="s">
        <v>198</v>
      </c>
      <c r="D11" s="14" t="s">
        <v>165</v>
      </c>
      <c r="E11" s="14" t="s">
        <v>52</v>
      </c>
    </row>
    <row r="12" spans="1:12" x14ac:dyDescent="0.25">
      <c r="A12" t="s">
        <v>199</v>
      </c>
      <c r="D12" s="14" t="s">
        <v>166</v>
      </c>
      <c r="E12" s="14" t="s">
        <v>53</v>
      </c>
    </row>
    <row r="13" spans="1:12" x14ac:dyDescent="0.25">
      <c r="D13" s="14" t="s">
        <v>167</v>
      </c>
      <c r="E13" s="14" t="s">
        <v>53</v>
      </c>
      <c r="I13" s="14" t="s">
        <v>214</v>
      </c>
    </row>
    <row r="14" spans="1:12" x14ac:dyDescent="0.25">
      <c r="D14" s="14" t="s">
        <v>168</v>
      </c>
      <c r="E14" s="14" t="s">
        <v>52</v>
      </c>
      <c r="I14" s="14" t="s">
        <v>215</v>
      </c>
    </row>
    <row r="15" spans="1:12" x14ac:dyDescent="0.25">
      <c r="D15" s="14" t="s">
        <v>169</v>
      </c>
      <c r="E15" s="14" t="s">
        <v>53</v>
      </c>
      <c r="I15" s="14" t="s">
        <v>216</v>
      </c>
    </row>
    <row r="16" spans="1:12" x14ac:dyDescent="0.25">
      <c r="A16" t="s">
        <v>206</v>
      </c>
      <c r="D16" s="14" t="s">
        <v>170</v>
      </c>
      <c r="E16" s="14" t="s">
        <v>53</v>
      </c>
      <c r="I16" s="14" t="s">
        <v>217</v>
      </c>
    </row>
    <row r="17" spans="1:5" x14ac:dyDescent="0.25">
      <c r="A17" t="s">
        <v>72</v>
      </c>
      <c r="D17" s="14" t="s">
        <v>176</v>
      </c>
      <c r="E17" s="14" t="s">
        <v>52</v>
      </c>
    </row>
    <row r="18" spans="1:5" x14ac:dyDescent="0.25">
      <c r="A18"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9BC9E-1342-4B27-B7E6-88039020CAD1}">
  <dimension ref="A1:D29"/>
  <sheetViews>
    <sheetView workbookViewId="0">
      <selection activeCell="B34" sqref="B34"/>
    </sheetView>
  </sheetViews>
  <sheetFormatPr baseColWidth="10" defaultRowHeight="15" x14ac:dyDescent="0.25"/>
  <cols>
    <col min="1" max="1" width="4.85546875" customWidth="1"/>
    <col min="2" max="2" width="77.42578125" customWidth="1"/>
    <col min="3" max="4" width="30.7109375" customWidth="1"/>
  </cols>
  <sheetData>
    <row r="1" spans="1:4" ht="15.75" thickBot="1" x14ac:dyDescent="0.3">
      <c r="A1" s="200" t="s">
        <v>67</v>
      </c>
      <c r="B1" s="201"/>
      <c r="C1" s="201"/>
      <c r="D1" s="202"/>
    </row>
    <row r="2" spans="1:4" ht="15.75" thickBot="1" x14ac:dyDescent="0.3">
      <c r="A2" s="203" t="s">
        <v>68</v>
      </c>
      <c r="B2" s="20" t="s">
        <v>69</v>
      </c>
      <c r="C2" s="205" t="s">
        <v>70</v>
      </c>
      <c r="D2" s="206"/>
    </row>
    <row r="3" spans="1:4" ht="15.75" thickBot="1" x14ac:dyDescent="0.3">
      <c r="A3" s="204"/>
      <c r="B3" s="21" t="s">
        <v>71</v>
      </c>
      <c r="C3" s="23" t="s">
        <v>72</v>
      </c>
      <c r="D3" s="23" t="s">
        <v>10</v>
      </c>
    </row>
    <row r="4" spans="1:4" ht="15.75" thickBot="1" x14ac:dyDescent="0.3">
      <c r="A4" s="24">
        <v>1</v>
      </c>
      <c r="B4" s="22" t="s">
        <v>73</v>
      </c>
      <c r="C4" s="75" t="s">
        <v>222</v>
      </c>
      <c r="D4" s="75"/>
    </row>
    <row r="5" spans="1:4" ht="15.75" thickBot="1" x14ac:dyDescent="0.3">
      <c r="A5" s="24">
        <v>2</v>
      </c>
      <c r="B5" s="22" t="s">
        <v>74</v>
      </c>
      <c r="C5" s="75"/>
      <c r="D5" s="75" t="s">
        <v>222</v>
      </c>
    </row>
    <row r="6" spans="1:4" ht="15.75" thickBot="1" x14ac:dyDescent="0.3">
      <c r="A6" s="24">
        <v>3</v>
      </c>
      <c r="B6" s="22" t="s">
        <v>75</v>
      </c>
      <c r="C6" s="75"/>
      <c r="D6" s="75" t="s">
        <v>222</v>
      </c>
    </row>
    <row r="7" spans="1:4" ht="15.75" thickBot="1" x14ac:dyDescent="0.3">
      <c r="A7" s="24">
        <v>4</v>
      </c>
      <c r="B7" s="22" t="s">
        <v>76</v>
      </c>
      <c r="C7" s="75"/>
      <c r="D7" s="75" t="s">
        <v>222</v>
      </c>
    </row>
    <row r="8" spans="1:4" ht="15.75" thickBot="1" x14ac:dyDescent="0.3">
      <c r="A8" s="24">
        <v>5</v>
      </c>
      <c r="B8" s="22" t="s">
        <v>77</v>
      </c>
      <c r="C8" s="75"/>
      <c r="D8" s="75" t="s">
        <v>222</v>
      </c>
    </row>
    <row r="9" spans="1:4" ht="15.75" thickBot="1" x14ac:dyDescent="0.3">
      <c r="A9" s="24">
        <v>6</v>
      </c>
      <c r="B9" s="22" t="s">
        <v>78</v>
      </c>
      <c r="C9" s="75" t="s">
        <v>222</v>
      </c>
      <c r="D9" s="75"/>
    </row>
    <row r="10" spans="1:4" ht="15.75" thickBot="1" x14ac:dyDescent="0.3">
      <c r="A10" s="24">
        <v>7</v>
      </c>
      <c r="B10" s="22" t="s">
        <v>79</v>
      </c>
      <c r="C10" s="75" t="s">
        <v>222</v>
      </c>
      <c r="D10" s="75"/>
    </row>
    <row r="11" spans="1:4" ht="15.75" thickBot="1" x14ac:dyDescent="0.3">
      <c r="A11" s="24">
        <v>8</v>
      </c>
      <c r="B11" s="22" t="s">
        <v>80</v>
      </c>
      <c r="C11" s="75"/>
      <c r="D11" s="75" t="s">
        <v>222</v>
      </c>
    </row>
    <row r="12" spans="1:4" ht="15.75" thickBot="1" x14ac:dyDescent="0.3">
      <c r="A12" s="24">
        <v>9</v>
      </c>
      <c r="B12" s="22" t="s">
        <v>81</v>
      </c>
      <c r="C12" s="75" t="s">
        <v>222</v>
      </c>
      <c r="D12" s="75"/>
    </row>
    <row r="13" spans="1:4" ht="15.75" thickBot="1" x14ac:dyDescent="0.3">
      <c r="A13" s="24">
        <v>10</v>
      </c>
      <c r="B13" s="22" t="s">
        <v>82</v>
      </c>
      <c r="C13" s="75" t="s">
        <v>222</v>
      </c>
      <c r="D13" s="75"/>
    </row>
    <row r="14" spans="1:4" ht="15.75" thickBot="1" x14ac:dyDescent="0.3">
      <c r="A14" s="24">
        <v>11</v>
      </c>
      <c r="B14" s="22" t="s">
        <v>83</v>
      </c>
      <c r="C14" s="75"/>
      <c r="D14" s="75" t="s">
        <v>222</v>
      </c>
    </row>
    <row r="15" spans="1:4" ht="15.75" thickBot="1" x14ac:dyDescent="0.3">
      <c r="A15" s="24">
        <v>12</v>
      </c>
      <c r="B15" s="22" t="s">
        <v>84</v>
      </c>
      <c r="C15" s="75" t="s">
        <v>222</v>
      </c>
      <c r="D15" s="75"/>
    </row>
    <row r="16" spans="1:4" ht="15.75" thickBot="1" x14ac:dyDescent="0.3">
      <c r="A16" s="24">
        <v>13</v>
      </c>
      <c r="B16" s="22" t="s">
        <v>85</v>
      </c>
      <c r="C16" s="75" t="s">
        <v>222</v>
      </c>
      <c r="D16" s="75"/>
    </row>
    <row r="17" spans="1:4" ht="15.75" thickBot="1" x14ac:dyDescent="0.3">
      <c r="A17" s="24">
        <v>14</v>
      </c>
      <c r="B17" s="22" t="s">
        <v>86</v>
      </c>
      <c r="C17" s="75" t="s">
        <v>222</v>
      </c>
      <c r="D17" s="75"/>
    </row>
    <row r="18" spans="1:4" ht="15.75" thickBot="1" x14ac:dyDescent="0.3">
      <c r="A18" s="24">
        <v>15</v>
      </c>
      <c r="B18" s="22" t="s">
        <v>87</v>
      </c>
      <c r="C18" s="75"/>
      <c r="D18" s="75" t="s">
        <v>222</v>
      </c>
    </row>
    <row r="19" spans="1:4" ht="15.75" thickBot="1" x14ac:dyDescent="0.3">
      <c r="A19" s="24">
        <v>16</v>
      </c>
      <c r="B19" s="22" t="s">
        <v>88</v>
      </c>
      <c r="C19" s="75"/>
      <c r="D19" s="75" t="s">
        <v>222</v>
      </c>
    </row>
    <row r="20" spans="1:4" ht="15.75" thickBot="1" x14ac:dyDescent="0.3">
      <c r="A20" s="24">
        <v>17</v>
      </c>
      <c r="B20" s="22" t="s">
        <v>89</v>
      </c>
      <c r="C20" s="75"/>
      <c r="D20" s="75" t="s">
        <v>222</v>
      </c>
    </row>
    <row r="21" spans="1:4" ht="15.75" thickBot="1" x14ac:dyDescent="0.3">
      <c r="A21" s="24">
        <v>18</v>
      </c>
      <c r="B21" s="22" t="s">
        <v>90</v>
      </c>
      <c r="C21" s="75"/>
      <c r="D21" s="75" t="s">
        <v>222</v>
      </c>
    </row>
    <row r="22" spans="1:4" ht="15.75" thickBot="1" x14ac:dyDescent="0.3">
      <c r="A22" s="25">
        <v>19</v>
      </c>
      <c r="B22" s="22" t="s">
        <v>91</v>
      </c>
      <c r="C22" s="75"/>
      <c r="D22" s="75" t="s">
        <v>222</v>
      </c>
    </row>
    <row r="23" spans="1:4" ht="15" customHeight="1" thickBot="1" x14ac:dyDescent="0.3">
      <c r="A23" s="211" t="s">
        <v>92</v>
      </c>
      <c r="B23" s="212"/>
      <c r="C23" s="73">
        <f>+COUNTA(C4:C22)</f>
        <v>8</v>
      </c>
      <c r="D23" s="73">
        <f>+COUNTA(D4:D22)</f>
        <v>11</v>
      </c>
    </row>
    <row r="24" spans="1:4" x14ac:dyDescent="0.25">
      <c r="A24" s="207" t="s">
        <v>93</v>
      </c>
      <c r="B24" s="207"/>
      <c r="C24" s="208"/>
      <c r="D24" s="208"/>
    </row>
    <row r="25" spans="1:4" x14ac:dyDescent="0.25">
      <c r="A25" s="209" t="s">
        <v>94</v>
      </c>
      <c r="B25" s="209"/>
      <c r="C25" s="209"/>
      <c r="D25" s="209"/>
    </row>
    <row r="26" spans="1:4" ht="15.75" thickBot="1" x14ac:dyDescent="0.3">
      <c r="A26" s="210" t="s">
        <v>95</v>
      </c>
      <c r="B26" s="210"/>
      <c r="C26" s="210"/>
      <c r="D26" s="210"/>
    </row>
    <row r="27" spans="1:4" ht="15.75" thickBot="1" x14ac:dyDescent="0.3">
      <c r="A27" s="194" t="s">
        <v>96</v>
      </c>
      <c r="B27" s="195"/>
      <c r="C27" s="196"/>
      <c r="D27" s="74" t="str">
        <f>+IF(C23&lt;=5,"X", " ")</f>
        <v xml:space="preserve"> </v>
      </c>
    </row>
    <row r="28" spans="1:4" ht="15.75" thickBot="1" x14ac:dyDescent="0.3">
      <c r="A28" s="194" t="s">
        <v>97</v>
      </c>
      <c r="B28" s="195"/>
      <c r="C28" s="196"/>
      <c r="D28" s="74" t="str">
        <f>+IF(AND(C23&gt;5,C23&lt;12),"X"," ")</f>
        <v>X</v>
      </c>
    </row>
    <row r="29" spans="1:4" ht="15.75" thickBot="1" x14ac:dyDescent="0.3">
      <c r="A29" s="197" t="s">
        <v>98</v>
      </c>
      <c r="B29" s="198"/>
      <c r="C29" s="199"/>
      <c r="D29" s="74" t="str">
        <f>+IF(C23&gt;12,"X"," ")</f>
        <v xml:space="preserve"> </v>
      </c>
    </row>
  </sheetData>
  <mergeCells count="10">
    <mergeCell ref="A27:C27"/>
    <mergeCell ref="A28:C28"/>
    <mergeCell ref="A29:C29"/>
    <mergeCell ref="A1:D1"/>
    <mergeCell ref="A2:A3"/>
    <mergeCell ref="C2:D2"/>
    <mergeCell ref="A24:D24"/>
    <mergeCell ref="A25:D25"/>
    <mergeCell ref="A26:D26"/>
    <mergeCell ref="A23:B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8FA38-4F49-4C74-A709-018BFD35277B}">
  <dimension ref="A1:J45"/>
  <sheetViews>
    <sheetView zoomScale="55" zoomScaleNormal="55" workbookViewId="0">
      <selection activeCell="B26" sqref="B26:C28"/>
    </sheetView>
  </sheetViews>
  <sheetFormatPr baseColWidth="10" defaultRowHeight="15.75" x14ac:dyDescent="0.25"/>
  <cols>
    <col min="1" max="1" width="41.5703125" style="33" customWidth="1"/>
    <col min="2" max="2" width="32" style="34" customWidth="1"/>
    <col min="3" max="3" width="230.28515625" style="35" customWidth="1"/>
    <col min="4" max="4" width="34.140625" style="14" customWidth="1"/>
    <col min="5" max="16384" width="11.42578125" style="14"/>
  </cols>
  <sheetData>
    <row r="1" spans="1:3" ht="29.25" thickBot="1" x14ac:dyDescent="0.5">
      <c r="A1" s="244" t="s">
        <v>99</v>
      </c>
      <c r="B1" s="245"/>
      <c r="C1" s="246"/>
    </row>
    <row r="2" spans="1:3" ht="28.5" x14ac:dyDescent="0.25">
      <c r="A2" s="247" t="s">
        <v>100</v>
      </c>
      <c r="B2" s="248"/>
      <c r="C2" s="249"/>
    </row>
    <row r="3" spans="1:3" ht="28.5" x14ac:dyDescent="0.25">
      <c r="A3" s="27" t="s">
        <v>101</v>
      </c>
      <c r="B3" s="250" t="s">
        <v>102</v>
      </c>
      <c r="C3" s="251"/>
    </row>
    <row r="4" spans="1:3" x14ac:dyDescent="0.25">
      <c r="A4" s="27" t="s">
        <v>14</v>
      </c>
      <c r="B4" s="252" t="s">
        <v>103</v>
      </c>
      <c r="C4" s="253"/>
    </row>
    <row r="5" spans="1:3" x14ac:dyDescent="0.25">
      <c r="A5" s="19" t="s">
        <v>104</v>
      </c>
      <c r="B5" s="254" t="s">
        <v>105</v>
      </c>
      <c r="C5" s="255"/>
    </row>
    <row r="6" spans="1:3" ht="15" customHeight="1" x14ac:dyDescent="0.25">
      <c r="A6" s="223" t="s">
        <v>106</v>
      </c>
      <c r="B6" s="232" t="s">
        <v>107</v>
      </c>
      <c r="C6" s="233"/>
    </row>
    <row r="7" spans="1:3" ht="107.25" customHeight="1" x14ac:dyDescent="0.25">
      <c r="A7" s="225"/>
      <c r="B7" s="236"/>
      <c r="C7" s="237"/>
    </row>
    <row r="8" spans="1:3" s="26" customFormat="1" x14ac:dyDescent="0.25">
      <c r="A8" s="27" t="s">
        <v>19</v>
      </c>
      <c r="B8" s="221" t="s">
        <v>108</v>
      </c>
      <c r="C8" s="222"/>
    </row>
    <row r="9" spans="1:3" s="26" customFormat="1" ht="253.5" customHeight="1" x14ac:dyDescent="0.25">
      <c r="A9" s="223" t="s">
        <v>5</v>
      </c>
      <c r="B9" s="232" t="s">
        <v>109</v>
      </c>
      <c r="C9" s="233"/>
    </row>
    <row r="10" spans="1:3" s="26" customFormat="1" ht="369.75" customHeight="1" x14ac:dyDescent="0.25">
      <c r="A10" s="225"/>
      <c r="B10" s="236"/>
      <c r="C10" s="237"/>
    </row>
    <row r="11" spans="1:3" x14ac:dyDescent="0.25">
      <c r="A11" s="27" t="s">
        <v>20</v>
      </c>
      <c r="B11" s="221" t="s">
        <v>110</v>
      </c>
      <c r="C11" s="222"/>
    </row>
    <row r="12" spans="1:3" ht="150.75" customHeight="1" x14ac:dyDescent="0.25">
      <c r="A12" s="27" t="s">
        <v>59</v>
      </c>
      <c r="B12" s="221" t="s">
        <v>111</v>
      </c>
      <c r="C12" s="222"/>
    </row>
    <row r="13" spans="1:3" x14ac:dyDescent="0.25">
      <c r="A13" s="27" t="s">
        <v>21</v>
      </c>
      <c r="B13" s="221" t="s">
        <v>112</v>
      </c>
      <c r="C13" s="222"/>
    </row>
    <row r="14" spans="1:3" ht="370.5" customHeight="1" x14ac:dyDescent="0.25">
      <c r="A14" s="223" t="s">
        <v>113</v>
      </c>
      <c r="B14" s="241" t="s">
        <v>4</v>
      </c>
      <c r="C14" s="233" t="s">
        <v>114</v>
      </c>
    </row>
    <row r="15" spans="1:3" ht="409.6" customHeight="1" x14ac:dyDescent="0.25">
      <c r="A15" s="224"/>
      <c r="B15" s="241"/>
      <c r="C15" s="237"/>
    </row>
    <row r="16" spans="1:3" ht="409.6" customHeight="1" x14ac:dyDescent="0.25">
      <c r="A16" s="224"/>
      <c r="B16" s="226" t="s">
        <v>3</v>
      </c>
      <c r="C16" s="242" t="s">
        <v>115</v>
      </c>
    </row>
    <row r="17" spans="1:10" ht="258" customHeight="1" x14ac:dyDescent="0.25">
      <c r="A17" s="224"/>
      <c r="B17" s="227"/>
      <c r="C17" s="243"/>
    </row>
    <row r="18" spans="1:10" ht="31.5" x14ac:dyDescent="0.25">
      <c r="A18" s="225"/>
      <c r="B18" s="28" t="s">
        <v>116</v>
      </c>
      <c r="C18" s="29" t="s">
        <v>117</v>
      </c>
    </row>
    <row r="19" spans="1:10" x14ac:dyDescent="0.25">
      <c r="A19" s="27" t="s">
        <v>27</v>
      </c>
      <c r="B19" s="221" t="s">
        <v>118</v>
      </c>
      <c r="C19" s="222"/>
    </row>
    <row r="20" spans="1:10" ht="383.25" customHeight="1" x14ac:dyDescent="0.25">
      <c r="A20" s="231" t="s">
        <v>119</v>
      </c>
      <c r="B20" s="232" t="s">
        <v>120</v>
      </c>
      <c r="C20" s="233"/>
    </row>
    <row r="21" spans="1:10" ht="91.5" customHeight="1" x14ac:dyDescent="0.25">
      <c r="A21" s="231"/>
      <c r="B21" s="234"/>
      <c r="C21" s="235"/>
    </row>
    <row r="22" spans="1:10" ht="358.5" customHeight="1" x14ac:dyDescent="0.25">
      <c r="A22" s="231"/>
      <c r="B22" s="236"/>
      <c r="C22" s="237"/>
    </row>
    <row r="23" spans="1:10" ht="253.5" customHeight="1" x14ac:dyDescent="0.25">
      <c r="A23" s="30" t="s">
        <v>32</v>
      </c>
      <c r="B23" s="28" t="s">
        <v>121</v>
      </c>
      <c r="C23" s="29"/>
    </row>
    <row r="24" spans="1:10" ht="38.25" customHeight="1" x14ac:dyDescent="0.25">
      <c r="A24" s="30" t="s">
        <v>35</v>
      </c>
      <c r="B24" s="232" t="s">
        <v>122</v>
      </c>
      <c r="C24" s="233"/>
    </row>
    <row r="25" spans="1:10" ht="326.25" customHeight="1" x14ac:dyDescent="0.25">
      <c r="A25" s="30" t="s">
        <v>36</v>
      </c>
      <c r="B25" s="236"/>
      <c r="C25" s="237"/>
    </row>
    <row r="26" spans="1:10" ht="180" customHeight="1" x14ac:dyDescent="0.25">
      <c r="A26" s="238" t="s">
        <v>24</v>
      </c>
      <c r="B26" s="232" t="s">
        <v>123</v>
      </c>
      <c r="C26" s="233"/>
    </row>
    <row r="27" spans="1:10" ht="295.5" customHeight="1" x14ac:dyDescent="0.25">
      <c r="A27" s="239"/>
      <c r="B27" s="234"/>
      <c r="C27" s="235"/>
      <c r="J27" s="26"/>
    </row>
    <row r="28" spans="1:10" ht="391.5" customHeight="1" x14ac:dyDescent="0.25">
      <c r="A28" s="240"/>
      <c r="B28" s="236"/>
      <c r="C28" s="237"/>
    </row>
    <row r="29" spans="1:10" ht="30" x14ac:dyDescent="0.25">
      <c r="A29" s="30" t="s">
        <v>39</v>
      </c>
      <c r="B29" s="221" t="s">
        <v>124</v>
      </c>
      <c r="C29" s="222"/>
    </row>
    <row r="30" spans="1:10" x14ac:dyDescent="0.25">
      <c r="A30" s="30" t="s">
        <v>38</v>
      </c>
      <c r="B30" s="221" t="s">
        <v>125</v>
      </c>
      <c r="C30" s="222"/>
    </row>
    <row r="31" spans="1:10" ht="57.75" customHeight="1" x14ac:dyDescent="0.25">
      <c r="A31" s="27" t="s">
        <v>40</v>
      </c>
      <c r="B31" s="221" t="s">
        <v>126</v>
      </c>
      <c r="C31" s="222"/>
    </row>
    <row r="32" spans="1:10" x14ac:dyDescent="0.25">
      <c r="A32" s="223" t="s">
        <v>127</v>
      </c>
      <c r="B32" s="28" t="s">
        <v>128</v>
      </c>
      <c r="C32" s="29" t="s">
        <v>129</v>
      </c>
    </row>
    <row r="33" spans="1:3" ht="76.5" customHeight="1" x14ac:dyDescent="0.25">
      <c r="A33" s="224"/>
      <c r="B33" s="28" t="s">
        <v>42</v>
      </c>
      <c r="C33" s="29" t="s">
        <v>130</v>
      </c>
    </row>
    <row r="34" spans="1:3" ht="88.5" customHeight="1" x14ac:dyDescent="0.25">
      <c r="A34" s="224"/>
      <c r="B34" s="28" t="s">
        <v>63</v>
      </c>
      <c r="C34" s="29" t="s">
        <v>131</v>
      </c>
    </row>
    <row r="35" spans="1:3" ht="31.5" x14ac:dyDescent="0.25">
      <c r="A35" s="224"/>
      <c r="B35" s="226" t="s">
        <v>44</v>
      </c>
      <c r="C35" s="29" t="s">
        <v>132</v>
      </c>
    </row>
    <row r="36" spans="1:3" ht="31.5" x14ac:dyDescent="0.25">
      <c r="A36" s="224"/>
      <c r="B36" s="227"/>
      <c r="C36" s="29" t="s">
        <v>133</v>
      </c>
    </row>
    <row r="37" spans="1:3" x14ac:dyDescent="0.25">
      <c r="A37" s="225"/>
      <c r="B37" s="28" t="s">
        <v>45</v>
      </c>
      <c r="C37" s="29" t="s">
        <v>134</v>
      </c>
    </row>
    <row r="38" spans="1:3" x14ac:dyDescent="0.25">
      <c r="A38" s="228" t="s">
        <v>135</v>
      </c>
      <c r="B38" s="18" t="s">
        <v>136</v>
      </c>
      <c r="C38" s="17" t="s">
        <v>137</v>
      </c>
    </row>
    <row r="39" spans="1:3" ht="52.5" customHeight="1" x14ac:dyDescent="0.25">
      <c r="A39" s="229"/>
      <c r="B39" s="16" t="s">
        <v>46</v>
      </c>
      <c r="C39" s="15" t="s">
        <v>138</v>
      </c>
    </row>
    <row r="40" spans="1:3" x14ac:dyDescent="0.25">
      <c r="A40" s="229"/>
      <c r="B40" s="16" t="s">
        <v>47</v>
      </c>
      <c r="C40" s="15" t="s">
        <v>139</v>
      </c>
    </row>
    <row r="41" spans="1:3" ht="34.5" customHeight="1" x14ac:dyDescent="0.25">
      <c r="A41" s="230"/>
      <c r="B41" s="16" t="s">
        <v>48</v>
      </c>
      <c r="C41" s="15" t="s">
        <v>140</v>
      </c>
    </row>
    <row r="42" spans="1:3" x14ac:dyDescent="0.25">
      <c r="A42" s="31" t="s">
        <v>49</v>
      </c>
      <c r="B42" s="213" t="s">
        <v>141</v>
      </c>
      <c r="C42" s="214"/>
    </row>
    <row r="43" spans="1:3" ht="35.25" customHeight="1" x14ac:dyDescent="0.25">
      <c r="A43" s="19" t="s">
        <v>142</v>
      </c>
      <c r="B43" s="215" t="s">
        <v>143</v>
      </c>
      <c r="C43" s="216"/>
    </row>
    <row r="44" spans="1:3" ht="36.75" customHeight="1" x14ac:dyDescent="0.25">
      <c r="A44" s="19" t="s">
        <v>66</v>
      </c>
      <c r="B44" s="217" t="s">
        <v>144</v>
      </c>
      <c r="C44" s="218"/>
    </row>
    <row r="45" spans="1:3" ht="41.25" customHeight="1" thickBot="1" x14ac:dyDescent="0.3">
      <c r="A45" s="32" t="s">
        <v>145</v>
      </c>
      <c r="B45" s="219" t="s">
        <v>146</v>
      </c>
      <c r="C45" s="220"/>
    </row>
  </sheetData>
  <mergeCells count="34">
    <mergeCell ref="A6:A7"/>
    <mergeCell ref="B6:C7"/>
    <mergeCell ref="A1:C1"/>
    <mergeCell ref="A2:C2"/>
    <mergeCell ref="B3:C3"/>
    <mergeCell ref="B4:C4"/>
    <mergeCell ref="B5:C5"/>
    <mergeCell ref="B19:C19"/>
    <mergeCell ref="B8:C8"/>
    <mergeCell ref="A9:A10"/>
    <mergeCell ref="B9:C10"/>
    <mergeCell ref="B11:C11"/>
    <mergeCell ref="B12:C12"/>
    <mergeCell ref="B13:C13"/>
    <mergeCell ref="A14:A18"/>
    <mergeCell ref="B14:B15"/>
    <mergeCell ref="C14:C15"/>
    <mergeCell ref="B16:B17"/>
    <mergeCell ref="C16:C17"/>
    <mergeCell ref="A32:A37"/>
    <mergeCell ref="B35:B36"/>
    <mergeCell ref="A38:A41"/>
    <mergeCell ref="A20:A22"/>
    <mergeCell ref="B20:C22"/>
    <mergeCell ref="B24:C25"/>
    <mergeCell ref="A26:A28"/>
    <mergeCell ref="B26:C28"/>
    <mergeCell ref="B42:C42"/>
    <mergeCell ref="B43:C43"/>
    <mergeCell ref="B44:C44"/>
    <mergeCell ref="B45:C45"/>
    <mergeCell ref="B29:C29"/>
    <mergeCell ref="B30:C30"/>
    <mergeCell ref="B31:C3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vt:lpstr>
      <vt:lpstr>Datos</vt:lpstr>
      <vt:lpstr>ENCUESTA DE IMPACTO</vt:lpstr>
      <vt:lpstr>INSTRUCTIVO DE DILIGENCIAMIENTO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Betancour Garcia</dc:creator>
  <cp:lastModifiedBy>Willington Granados Herrera</cp:lastModifiedBy>
  <cp:lastPrinted>2021-12-14T22:22:11Z</cp:lastPrinted>
  <dcterms:created xsi:type="dcterms:W3CDTF">2020-01-16T20:08:19Z</dcterms:created>
  <dcterms:modified xsi:type="dcterms:W3CDTF">2022-01-27T13:31:27Z</dcterms:modified>
</cp:coreProperties>
</file>