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66925"/>
  <mc:AlternateContent xmlns:mc="http://schemas.openxmlformats.org/markup-compatibility/2006">
    <mc:Choice Requires="x15">
      <x15ac:absPath xmlns:x15ac="http://schemas.microsoft.com/office/spreadsheetml/2010/11/ac" url="E:\IDIPRON\WILLI\Herramientas de Gestión\Documentos Metodologicos\Admon Riesgos\2022\Corrupción\"/>
    </mc:Choice>
  </mc:AlternateContent>
  <xr:revisionPtr revIDLastSave="0" documentId="13_ncr:1_{8016C1A6-7AEC-48F5-8C8F-390CB00977AD}" xr6:coauthVersionLast="47" xr6:coauthVersionMax="47" xr10:uidLastSave="{00000000-0000-0000-0000-000000000000}"/>
  <bookViews>
    <workbookView xWindow="-120" yWindow="-120" windowWidth="29040" windowHeight="15840" xr2:uid="{38379919-64FC-4686-AAE6-94F33B0ED37E}"/>
  </bookViews>
  <sheets>
    <sheet name="FORMATO" sheetId="1" r:id="rId1"/>
    <sheet name="Datos" sheetId="4" state="hidden" r:id="rId2"/>
    <sheet name="ENCUESTA DE IMPACTO" sheetId="2" r:id="rId3"/>
  </sheets>
  <definedNames>
    <definedName name="_xlnm.Print_Area" localSheetId="0">FORMATO!$A$1:$AG$22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3" i="2" l="1"/>
  <c r="C23" i="2"/>
  <c r="G16" i="1"/>
  <c r="H16" i="1" s="1"/>
  <c r="L22" i="1"/>
  <c r="L21" i="1"/>
  <c r="L20" i="1"/>
  <c r="L19" i="1"/>
  <c r="L18" i="1"/>
  <c r="L17" i="1"/>
  <c r="L16" i="1"/>
  <c r="D27" i="2" l="1"/>
  <c r="D29" i="2"/>
  <c r="D28" i="2"/>
  <c r="M16" i="1"/>
  <c r="M19" i="1" s="1"/>
  <c r="O19" i="1" s="1"/>
  <c r="Q19" i="1" s="1"/>
  <c r="R16" i="1" s="1"/>
  <c r="S16" i="1" s="1"/>
  <c r="T16" i="1" s="1"/>
  <c r="P16" i="1" l="1"/>
  <c r="O16" i="1"/>
</calcChain>
</file>

<file path=xl/sharedStrings.xml><?xml version="1.0" encoding="utf-8"?>
<sst xmlns="http://schemas.openxmlformats.org/spreadsheetml/2006/main" count="215" uniqueCount="166">
  <si>
    <t>PROCESO</t>
  </si>
  <si>
    <t>PLANEACIÓN</t>
  </si>
  <si>
    <t>CÓDIGO</t>
  </si>
  <si>
    <t>VERSIÓN</t>
  </si>
  <si>
    <t>ASIGNADO</t>
  </si>
  <si>
    <t>MAPA DE RIESGOS DE CORRUPCIÓN</t>
  </si>
  <si>
    <t>PÁGINA</t>
  </si>
  <si>
    <t>NO</t>
  </si>
  <si>
    <t>VIGENTE DESDE</t>
  </si>
  <si>
    <t>ADECUADO</t>
  </si>
  <si>
    <t>MODERADO</t>
  </si>
  <si>
    <t>CONFIABLE</t>
  </si>
  <si>
    <t>IDENTIFICACIÓN DEL RIESGO</t>
  </si>
  <si>
    <t>VALORACIÓN DEL RIESGO</t>
  </si>
  <si>
    <t>SE INVESTIGAN Y SE RESUELVEN OPORTUNAMENTE</t>
  </si>
  <si>
    <t>CAUSA</t>
  </si>
  <si>
    <t>RIESGO</t>
  </si>
  <si>
    <t>ANÁLISIS DEL RIESGO</t>
  </si>
  <si>
    <t>EVALUACIÓN DEL RIESGO</t>
  </si>
  <si>
    <t>RIESGO RESIDUAL</t>
  </si>
  <si>
    <t>COMPLETA</t>
  </si>
  <si>
    <t>RIESGO INHERENTE</t>
  </si>
  <si>
    <t xml:space="preserve">DESCRIPCIÓN DE LA ACTIVIDAD DE CONTROL </t>
  </si>
  <si>
    <t xml:space="preserve">CARACTERISTICAS DEL CONTROL </t>
  </si>
  <si>
    <t>SÍ/NO</t>
  </si>
  <si>
    <t>Valor</t>
  </si>
  <si>
    <t>PESO DEL DISEÑO DE CADA CONTROL</t>
  </si>
  <si>
    <t>PESO DE LA EJECUCIÓN DE CADA CONTROL</t>
  </si>
  <si>
    <t>SOLIDEZ INDIVIDUAL DE CADA CONTROL</t>
  </si>
  <si>
    <t xml:space="preserve">DEBE ESTABLECER ACCIONES PARA FORTALECER EL CONTROL </t>
  </si>
  <si>
    <t>CONTROLES AYUDAN A DISMINUIR PROBABILIDAD</t>
  </si>
  <si>
    <t>ZONA DE RIESGO RESIDUAL</t>
  </si>
  <si>
    <t>OPCIÓN DE MANEJO</t>
  </si>
  <si>
    <t>ACCIONES DE CONTINGENCIA EN CASO DE MATERIALIZACIÓN DEL RIESGO</t>
  </si>
  <si>
    <t>ZONA DE RIESGO INHERENTE</t>
  </si>
  <si>
    <t>ACCIONES A IMPLEMENTAR PARA EL FORTALECIMIENTO</t>
  </si>
  <si>
    <t>PERIODO DE EJECUCIÓN DE LAS ACCIONES A IMPLEMENTAR</t>
  </si>
  <si>
    <t>OBSERVACIONES DEL MONITOREO</t>
  </si>
  <si>
    <t>¿Existe un responsable asignado a la ejecución del control?</t>
  </si>
  <si>
    <t>DIRECTAMENTE</t>
  </si>
  <si>
    <t>EXTREMO</t>
  </si>
  <si>
    <t>ALTO</t>
  </si>
  <si>
    <t>¿El responsable tiene la autoridad y adecuada segregación de funciones en la ejecución del control?</t>
  </si>
  <si>
    <t>MAYOR</t>
  </si>
  <si>
    <t>¿La oportunidad en que se ejecuta el control ayuda a prevenir la mitigación del riesgo o a detectar la materialización del riesgo de manera oportuna?</t>
  </si>
  <si>
    <t>No. De columnas en la matriz de riesgo que se desplaza en el eje de la probabilidad.</t>
  </si>
  <si>
    <t>CATASTRÓFICO</t>
  </si>
  <si>
    <t>¿Las actividades que se desarrollan en el
control realmente buscan por si sola prevenir o detectar las causas que pueden dar origen al riesgo, Ej.: verificar, validar, cotejar, comparar, revisar, etc.?</t>
  </si>
  <si>
    <t>PREVENIR</t>
  </si>
  <si>
    <t>¿La fuente de información que se utiliza en el desarrollo del control es información confiable que permita mitigar el riesgo?</t>
  </si>
  <si>
    <t>¿Las observaciones, desviaciones o diferencias identificadas como resultados de la ejecución del control son investigadas y resueltas de manera oportuna?</t>
  </si>
  <si>
    <t>¿Se deja evidencia o rastro de la ejecución del control que permita a cualquier tercero con la evidencia llegar a la misma conclusión?</t>
  </si>
  <si>
    <t>FORMATO PARA DETERMINAR EL IMPACTO</t>
  </si>
  <si>
    <t xml:space="preserve">Nº </t>
  </si>
  <si>
    <t xml:space="preserve">PREGUNTA </t>
  </si>
  <si>
    <t>RESPUESTA</t>
  </si>
  <si>
    <t>SI EL RIESGO DE CORRUPCIÓN SE MATERIALIZA PODRÍA...</t>
  </si>
  <si>
    <t>SI</t>
  </si>
  <si>
    <t>¿Afectar al grupo de funcionarios del proceso?</t>
  </si>
  <si>
    <t>¿Afectar el cumplimiento de metas y objetivos de la dependencia?</t>
  </si>
  <si>
    <t xml:space="preserve">¿Afectar el cumplimiento de misión de la Entidad? </t>
  </si>
  <si>
    <t>¿Afectar el cumplimiento de la misión del sector al que pertenece la Entidad?</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</si>
  <si>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</si>
  <si>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</si>
  <si>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</si>
  <si>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t>
  </si>
  <si>
    <t>¿Generar pérdida de información de la Entidad?</t>
  </si>
  <si>
    <t>¿Generar intervención de los órganos de control, de la Fiscalía,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</si>
  <si>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</si>
  <si>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</si>
  <si>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</si>
  <si>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</si>
  <si>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</si>
  <si>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</si>
  <si>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</si>
  <si>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</si>
  <si>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¿Generar daño ambiental?</t>
  </si>
  <si>
    <t>TOTAL PREGUNTAS AFIRMATIVAS:                     
TOTAL PREGUNTAS NEGATIVAS:</t>
  </si>
  <si>
    <r>
      <t>·</t>
    </r>
    <r>
      <rPr>
        <sz val="7"/>
        <color theme="1"/>
        <rFont val="Times New Roman"/>
        <family val="1"/>
      </rPr>
      <t>  </t>
    </r>
    <r>
      <rPr>
        <sz val="11"/>
        <color theme="1"/>
        <rFont val="Times New Roman"/>
        <family val="1"/>
      </rPr>
      <t xml:space="preserve">Responder afirmativamente de </t>
    </r>
    <r>
      <rPr>
        <b/>
        <sz val="11"/>
        <color theme="1"/>
        <rFont val="Times New Roman"/>
        <family val="1"/>
      </rPr>
      <t>UNA a CINCO</t>
    </r>
    <r>
      <rPr>
        <sz val="11"/>
        <color theme="1"/>
        <rFont val="Times New Roman"/>
        <family val="1"/>
      </rPr>
      <t xml:space="preserve"> pregunta(s) genera un impacto </t>
    </r>
    <r>
      <rPr>
        <b/>
        <sz val="11"/>
        <color theme="1"/>
        <rFont val="Times New Roman"/>
        <family val="1"/>
      </rPr>
      <t>MODERADO.</t>
    </r>
  </si>
  <si>
    <r>
      <t>·</t>
    </r>
    <r>
      <rPr>
        <sz val="7"/>
        <color theme="1"/>
        <rFont val="Times New Roman"/>
        <family val="1"/>
      </rPr>
      <t xml:space="preserve">  </t>
    </r>
    <r>
      <rPr>
        <sz val="11"/>
        <color theme="1"/>
        <rFont val="Times New Roman"/>
        <family val="1"/>
      </rPr>
      <t xml:space="preserve">Responder afirmativamente de </t>
    </r>
    <r>
      <rPr>
        <b/>
        <sz val="11"/>
        <color theme="1"/>
        <rFont val="Times New Roman"/>
        <family val="1"/>
      </rPr>
      <t>SEIS a ONCE</t>
    </r>
    <r>
      <rPr>
        <sz val="11"/>
        <color theme="1"/>
        <rFont val="Times New Roman"/>
        <family val="1"/>
      </rPr>
      <t xml:space="preserve"> preguntas genera un impacto </t>
    </r>
    <r>
      <rPr>
        <b/>
        <sz val="11"/>
        <color theme="1"/>
        <rFont val="Times New Roman"/>
        <family val="1"/>
      </rPr>
      <t>MAYOR.</t>
    </r>
  </si>
  <si>
    <r>
      <t>·</t>
    </r>
    <r>
      <rPr>
        <sz val="7"/>
        <color theme="1"/>
        <rFont val="Times New Roman"/>
        <family val="1"/>
      </rPr>
      <t>  </t>
    </r>
    <r>
      <rPr>
        <sz val="11"/>
        <color theme="1"/>
        <rFont val="Times New Roman"/>
        <family val="1"/>
      </rPr>
      <t xml:space="preserve">Responder afirmativamente de </t>
    </r>
    <r>
      <rPr>
        <b/>
        <sz val="11"/>
        <color theme="1"/>
        <rFont val="Times New Roman"/>
        <family val="1"/>
      </rPr>
      <t>DOCE a DIECINUEVE</t>
    </r>
    <r>
      <rPr>
        <sz val="11"/>
        <color theme="1"/>
        <rFont val="Times New Roman"/>
        <family val="1"/>
      </rPr>
      <t xml:space="preserve"> preguntas genera un impacto </t>
    </r>
    <r>
      <rPr>
        <b/>
        <sz val="11"/>
        <color theme="1"/>
        <rFont val="Times New Roman"/>
        <family val="1"/>
      </rPr>
      <t>CATASTRÓFICO.</t>
    </r>
  </si>
  <si>
    <r>
      <rPr>
        <b/>
        <sz val="11"/>
        <color theme="1"/>
        <rFont val="Times New Roman"/>
        <family val="1"/>
      </rPr>
      <t xml:space="preserve">MODERADO: </t>
    </r>
    <r>
      <rPr>
        <sz val="11"/>
        <color theme="1"/>
        <rFont val="Times New Roman"/>
        <family val="1"/>
      </rPr>
      <t>Genera medianas consecuencias sobre la entidad.</t>
    </r>
  </si>
  <si>
    <r>
      <rPr>
        <b/>
        <sz val="11"/>
        <color theme="1"/>
        <rFont val="Times New Roman"/>
        <family val="1"/>
      </rPr>
      <t xml:space="preserve">MAYOR: </t>
    </r>
    <r>
      <rPr>
        <sz val="11"/>
        <color theme="1"/>
        <rFont val="Times New Roman"/>
        <family val="1"/>
      </rPr>
      <t>Genera altas consecuencias sobre la entidad.</t>
    </r>
  </si>
  <si>
    <r>
      <rPr>
        <b/>
        <sz val="11"/>
        <color theme="1"/>
        <rFont val="Times New Roman"/>
        <family val="1"/>
      </rPr>
      <t xml:space="preserve">CATASTROFICO: </t>
    </r>
    <r>
      <rPr>
        <sz val="11"/>
        <color theme="1"/>
        <rFont val="Times New Roman"/>
        <family val="1"/>
      </rPr>
      <t>Genera consecuencias desastrosas para la entidad.</t>
    </r>
  </si>
  <si>
    <t>E-PLA-FT 020</t>
  </si>
  <si>
    <t xml:space="preserve">1 de 1 </t>
  </si>
  <si>
    <t xml:space="preserve">  05</t>
  </si>
  <si>
    <t>OBJETIVO DEL PROCESO</t>
  </si>
  <si>
    <t>ALCANCE DEL PROCESO</t>
  </si>
  <si>
    <t>FECHA DE ACTUALIZACIÓN</t>
  </si>
  <si>
    <t>3 SEGUIMIENTO</t>
  </si>
  <si>
    <t>No. de Riesgo</t>
  </si>
  <si>
    <t>PROBABILIDAD INHERENTE</t>
  </si>
  <si>
    <t>IMPACTO INHERENTE</t>
  </si>
  <si>
    <t>CONDICIONES RIESGO INHERENTE</t>
  </si>
  <si>
    <t>MUY BAJA - MODERADO</t>
  </si>
  <si>
    <t>MUY BAJA - MAYOR</t>
  </si>
  <si>
    <t>MUY BAJA - CATASTRÓFICO</t>
  </si>
  <si>
    <t>BAJA - MODERADO</t>
  </si>
  <si>
    <t>BAJA - MAYOR</t>
  </si>
  <si>
    <t>BAJA - CATASTRÓFICO</t>
  </si>
  <si>
    <t>MEDIA - MODERADO</t>
  </si>
  <si>
    <t>MEDIA - CATASTRÓFICO</t>
  </si>
  <si>
    <t>ALTA - MODERADO</t>
  </si>
  <si>
    <t>ALTA - MAYOR</t>
  </si>
  <si>
    <t>ALTA - CATASTRÓFICO</t>
  </si>
  <si>
    <t>MUY ALTA - MODERADO</t>
  </si>
  <si>
    <t>MUY ALTA - MAYOR</t>
  </si>
  <si>
    <t>MUY BAJA</t>
  </si>
  <si>
    <t>BAJA</t>
  </si>
  <si>
    <t>MEDIA</t>
  </si>
  <si>
    <t>ALTA</t>
  </si>
  <si>
    <t>MUY ALTA</t>
  </si>
  <si>
    <t>MUY ALTA - CATASTRÓFICO</t>
  </si>
  <si>
    <t>PROBABILIDAD RESIDUAL</t>
  </si>
  <si>
    <t>MEDIA - MAYOR</t>
  </si>
  <si>
    <t>ACCIONESPARA EL FORTALECIMIENTO DE LOS CONTROLES</t>
  </si>
  <si>
    <t>CONSECUENCIA</t>
  </si>
  <si>
    <t>Asignado</t>
  </si>
  <si>
    <t>No Asignado</t>
  </si>
  <si>
    <t>Adecuado</t>
  </si>
  <si>
    <t>Inadecuado</t>
  </si>
  <si>
    <t>Oportuna</t>
  </si>
  <si>
    <t>Inoportuna</t>
  </si>
  <si>
    <t>Prevenir</t>
  </si>
  <si>
    <t>Detectar</t>
  </si>
  <si>
    <t>No es un control</t>
  </si>
  <si>
    <t>Confiable</t>
  </si>
  <si>
    <t>No Confiable</t>
  </si>
  <si>
    <t>Se investigan y resuelven oportunamente</t>
  </si>
  <si>
    <t>No se investigan, ni resuelven oportunamente</t>
  </si>
  <si>
    <t>Completa</t>
  </si>
  <si>
    <t>Incopleta</t>
  </si>
  <si>
    <t>No existe</t>
  </si>
  <si>
    <t>Opciones de Manejo</t>
  </si>
  <si>
    <t>REDUCIR EL RIESGO</t>
  </si>
  <si>
    <t>EVITAR EL RIESGO</t>
  </si>
  <si>
    <t>PRODUCTO O REGISTRO QUE QUEDA DE LA EJECUCIÓN DE LAS ACCIONES PARA FORTALECER EL RIESGO</t>
  </si>
  <si>
    <t>1 SEGUIMIENTO</t>
  </si>
  <si>
    <t xml:space="preserve">MONITOREO </t>
  </si>
  <si>
    <t>FECHA DEL MONITOREO</t>
  </si>
  <si>
    <t>REPORTE DE LA EJECUCIÓN DE LOS CONTROLES</t>
  </si>
  <si>
    <t>REPORTE DE LA EJECUCIÓN DE LAS ACCIONES PARA EL FORTALECIMENTO DEL RIESGO</t>
  </si>
  <si>
    <t>¿SE MATERIALIZO EL RIESGO DURANTE EL PERIODO?</t>
  </si>
  <si>
    <t>REPORTE DE LAS ACCIONES DESARROLLADAS EN CASO DE QUE SE HAYA MATERIALIZADO EL RIESGO</t>
  </si>
  <si>
    <t>SEGUIMIENTO Y EVALUACIÓN</t>
  </si>
  <si>
    <t xml:space="preserve">OBSERVACIONES OFICINA ASESORA DE PLANEACIÓN </t>
  </si>
  <si>
    <t>OBSERVACIONES OFICINA DE          CONTROL INTERNO</t>
  </si>
  <si>
    <t>FORMULACIÓN</t>
  </si>
  <si>
    <t>RANGO DE LA EJECUCION DE CADA CONTROL</t>
  </si>
  <si>
    <r>
      <rPr>
        <b/>
        <sz val="11"/>
        <color theme="1"/>
        <rFont val="Calibri"/>
        <family val="2"/>
        <scheme val="minor"/>
      </rPr>
      <t>FUERTE</t>
    </r>
    <r>
      <rPr>
        <sz val="11"/>
        <color theme="1"/>
        <rFont val="Calibri"/>
        <family val="2"/>
        <scheme val="minor"/>
      </rPr>
      <t xml:space="preserve"> (Siempre se Ejecuta)</t>
    </r>
  </si>
  <si>
    <r>
      <rPr>
        <b/>
        <sz val="11"/>
        <color theme="1"/>
        <rFont val="Calibri"/>
        <family val="2"/>
        <scheme val="minor"/>
      </rPr>
      <t>MODERADO</t>
    </r>
    <r>
      <rPr>
        <sz val="11"/>
        <color theme="1"/>
        <rFont val="Calibri"/>
        <family val="2"/>
        <scheme val="minor"/>
      </rPr>
      <t xml:space="preserve"> (Algunas Veces)</t>
    </r>
  </si>
  <si>
    <r>
      <rPr>
        <b/>
        <sz val="11"/>
        <color theme="1"/>
        <rFont val="Calibri"/>
        <family val="2"/>
        <scheme val="minor"/>
      </rPr>
      <t>DÉBIL</t>
    </r>
    <r>
      <rPr>
        <sz val="11"/>
        <color theme="1"/>
        <rFont val="Calibri"/>
        <family val="2"/>
        <scheme val="minor"/>
      </rPr>
      <t xml:space="preserve"> (No se Ejecuta)</t>
    </r>
  </si>
  <si>
    <t>FUERTE (Siempre se Ejecuta)</t>
  </si>
  <si>
    <t>X</t>
  </si>
  <si>
    <t>INVESTIGACIONES</t>
  </si>
  <si>
    <t>Divulgar o compartir información sensible del Instituto (estudios o trabajos de investigación) con el fin de favorecer intereses particulares de terceros.</t>
  </si>
  <si>
    <t>Existencia de intereses personales, políticos, entre otros, que puedan incidir en la entrega y manipulación de la información.      
Falta de supervisión en el desarrollo de los estudios y/o trabajos de investigación.    
Falta de seguimiento a la toma de decisiones basadas en la información proporcionada.
Falta de principios éticos en las personas que producen la información, a quienes se les entrega y/o a quien hace seguimiento a la información en un nivel jerárquico superior. 
Negligencia en la custodia de la información.</t>
  </si>
  <si>
    <t xml:space="preserve">
Pérdida de credibilidad institucional.
Demandas a la entidad.
Poner en riesgo la integridad de las personas que forman parte del Área y/o de las fuentes de información externas.
Afectación de la imagen institucional y del cumplimiento de la misión.
Pérdida de confianza en la entidad por parte de las fuentes externas que entregan información al Área de Investigación.</t>
  </si>
  <si>
    <t>Producir conocimiento con el propósito de aportar en la transformación de las condiciones de vida de las Niñas, Niños, Adolescentes y Jóvenes que se encuentran en situación de calle, o en riesgo de calle o fragilidad social, por medio del mejoramiento de los procesos misionales y la comprensión de las problemáticas relacionadas con la vida en calle **</t>
  </si>
  <si>
    <t>nicia con la directriz impartida por el Director para emprender un tema de investigación, continúa con la ejecución de las investigaciones (planteamiento, campo, procesamiento, análisis, elaboración de informes de investigación), hasta la publicación y circulación de los informes finales de investigación. **</t>
  </si>
  <si>
    <t xml:space="preserve">Alertar a las personas y/o equipos que estén involucrados, mediante llamada telefónica y envío de correo electrónico informando respecto de la situación presentada.  </t>
  </si>
  <si>
    <t>Vigilancia al cumplimiento dentro del Área de Investigación  por medio del acta de reunión para el cumplimiento de la ley de datos sensibles y la confidencialidad de la información.</t>
  </si>
  <si>
    <t>1/02/2022 al 30/11/2022</t>
  </si>
  <si>
    <t>listados de asistencia</t>
  </si>
  <si>
    <t>La persona que coordina el área de investigaciones es el unico autorizado para la entrega de información o estudios que se encuentren en desarrollo, cada vez que recibe una solicitud de información, verifica que sea el área la responsable de entregar la misma, revisaque  la información a entregar corresponda a la solicitada  y gestiona su  envío a traves de correo electronico institucional,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</si>
</sst>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1"/>
      <color theme="1"/>
      <name val="Calibri"/>
      <family val="2"/>
      <scheme val="minor"/>
    </font>
    <font>
      <b/>
      <sz val="10"/>
      <color theme="1"/>
      <name val="Times New Roman"/>
      <family val="1"/>
    </font>
    <font>
      <sz val="10"/>
      <color theme="1"/>
      <name val="Times New Roman"/>
      <family val="1"/>
    </font>
    <font>
      <b/>
      <sz val="11"/>
      <color theme="1"/>
      <name val="Times New Roman"/>
      <family val="1"/>
    </font>
    <font>
      <sz val="11"/>
      <color theme="1"/>
      <name val="Times New Roman"/>
      <family val="1"/>
    </font>
    <font>
      <b/>
      <sz val="10"/>
      <name val="Times New Roman"/>
      <family val="1"/>
    </font>
    <font>
      <b/>
      <sz val="12"/>
      <name val="Times New Roman"/>
      <family val="1"/>
    </font>
    <font>
      <b/>
      <sz val="14"/>
      <color theme="1"/>
      <name val="Times New Roman"/>
      <family val="1"/>
    </font>
    <font>
      <sz val="12"/>
      <color theme="1"/>
      <name val="Times New Roman"/>
      <family val="1"/>
    </font>
    <font>
      <b/>
      <sz val="16"/>
      <color theme="1"/>
      <name val="Times New Roman"/>
      <family val="1"/>
    </font>
    <font>
      <b/>
      <sz val="12"/>
      <color theme="1"/>
      <name val="Times New Roman"/>
      <family val="1"/>
    </font>
    <font>
      <sz val="10"/>
      <color theme="0" tint="-0.34998626667073579"/>
      <name val="Times New Roman"/>
      <family val="1"/>
    </font>
    <font>
      <sz val="11"/>
      <color theme="1"/>
      <name val="Symbol"/>
      <family val="1"/>
      <charset val="2"/>
    </font>
    <font>
      <sz val="7"/>
      <color theme="1"/>
      <name val="Times New Roman"/>
      <family val="1"/>
    </font>
    <font>
      <sz val="16"/>
      <color theme="1"/>
      <name val="Times New Roman"/>
      <family val="1"/>
    </font>
    <font>
      <b/>
      <sz val="20"/>
      <color theme="1"/>
      <name val="Calibri"/>
      <family val="2"/>
      <scheme val="minor"/>
    </font>
    <font>
      <b/>
      <sz val="20"/>
      <color theme="1"/>
      <name val="Times New Roman"/>
      <family val="1"/>
    </font>
    <font>
      <sz val="14"/>
      <color theme="1"/>
      <name val="Times New Roman"/>
      <family val="1"/>
    </font>
    <font>
      <sz val="14"/>
      <name val="Times New Roman"/>
      <family val="1"/>
    </font>
    <font>
      <sz val="12"/>
      <name val="Times New Roman"/>
      <family val="1"/>
    </font>
  </fonts>
  <fills count="9">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rgb="FFD9D9D9"/>
        <bgColor indexed="64"/>
      </patternFill>
    </fill>
    <fill>
      <patternFill patternType="solid">
        <fgColor theme="5" tint="0.59999389629810485"/>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style="thin">
        <color indexed="64"/>
      </top>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bottom/>
      <diagonal/>
    </border>
    <border>
      <left style="hair">
        <color indexed="64"/>
      </left>
      <right style="thin">
        <color indexed="64"/>
      </right>
      <top style="hair">
        <color indexed="64"/>
      </top>
      <bottom/>
      <diagonal/>
    </border>
    <border>
      <left/>
      <right/>
      <top style="hair">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1">
    <xf numFmtId="0" fontId="0" fillId="0" borderId="0"/>
  </cellStyleXfs>
  <cellXfs count="197">
    <xf numFmtId="0" fontId="0" fillId="0" borderId="0" xfId="0"/>
    <xf numFmtId="0" fontId="3" fillId="0" borderId="0" xfId="0" applyFont="1" applyProtection="1"/>
    <xf numFmtId="0" fontId="2" fillId="0" borderId="0" xfId="0" applyFont="1" applyProtection="1"/>
    <xf numFmtId="0" fontId="6" fillId="3" borderId="10" xfId="0" applyFont="1" applyFill="1" applyBorder="1" applyAlignment="1" applyProtection="1">
      <alignment horizontal="center" vertical="center"/>
    </xf>
    <xf numFmtId="0" fontId="7" fillId="3" borderId="11" xfId="0" applyFont="1" applyFill="1" applyBorder="1" applyAlignment="1" applyProtection="1">
      <alignment horizontal="center" vertical="center" wrapText="1"/>
    </xf>
    <xf numFmtId="0" fontId="9" fillId="0" borderId="12" xfId="0" applyFont="1" applyBorder="1" applyAlignment="1" applyProtection="1">
      <alignment horizontal="justify" vertical="top" wrapText="1"/>
    </xf>
    <xf numFmtId="0" fontId="2" fillId="0" borderId="13" xfId="0" applyFont="1" applyBorder="1" applyAlignment="1" applyProtection="1">
      <alignment horizontal="center" vertical="center" wrapText="1"/>
      <protection locked="0"/>
    </xf>
    <xf numFmtId="1" fontId="9" fillId="0" borderId="13" xfId="0" applyNumberFormat="1" applyFont="1" applyBorder="1" applyAlignment="1" applyProtection="1">
      <alignment horizontal="center" vertical="center"/>
    </xf>
    <xf numFmtId="0" fontId="9" fillId="0" borderId="15" xfId="0" applyFont="1" applyBorder="1" applyAlignment="1" applyProtection="1">
      <alignment horizontal="justify" vertical="top" wrapText="1"/>
    </xf>
    <xf numFmtId="0" fontId="2" fillId="0" borderId="16" xfId="0" applyFont="1" applyBorder="1" applyAlignment="1" applyProtection="1">
      <alignment horizontal="center" vertical="center" wrapText="1"/>
      <protection locked="0"/>
    </xf>
    <xf numFmtId="1" fontId="9" fillId="0" borderId="16" xfId="0" applyNumberFormat="1" applyFont="1" applyBorder="1" applyAlignment="1" applyProtection="1">
      <alignment horizontal="center" vertical="center"/>
    </xf>
    <xf numFmtId="0" fontId="9" fillId="0" borderId="0" xfId="0" applyFont="1" applyAlignment="1">
      <alignment vertical="top" wrapText="1"/>
    </xf>
    <xf numFmtId="0" fontId="9" fillId="5" borderId="1" xfId="0" applyFont="1" applyFill="1" applyBorder="1" applyAlignment="1" applyProtection="1">
      <alignment horizontal="center" vertical="center" wrapText="1"/>
    </xf>
    <xf numFmtId="0" fontId="9" fillId="0" borderId="19" xfId="0" applyFont="1" applyBorder="1" applyAlignment="1" applyProtection="1">
      <alignment horizontal="justify" vertical="top" wrapText="1"/>
    </xf>
    <xf numFmtId="0" fontId="0" fillId="0" borderId="0" xfId="0"/>
    <xf numFmtId="0" fontId="4" fillId="7" borderId="36" xfId="0" applyFont="1" applyFill="1" applyBorder="1" applyAlignment="1">
      <alignment horizontal="justify" vertical="center" wrapText="1"/>
    </xf>
    <xf numFmtId="0" fontId="4" fillId="7" borderId="35" xfId="0" applyFont="1" applyFill="1" applyBorder="1" applyAlignment="1">
      <alignment horizontal="justify" vertical="center" wrapText="1"/>
    </xf>
    <xf numFmtId="0" fontId="5" fillId="0" borderId="35" xfId="0" applyFont="1" applyBorder="1" applyAlignment="1">
      <alignment horizontal="justify" vertical="center" wrapText="1"/>
    </xf>
    <xf numFmtId="0" fontId="4" fillId="7" borderId="35" xfId="0" applyFont="1" applyFill="1" applyBorder="1" applyAlignment="1">
      <alignment horizontal="center" vertical="center" wrapText="1"/>
    </xf>
    <xf numFmtId="0" fontId="4" fillId="7" borderId="34" xfId="0" applyFont="1" applyFill="1" applyBorder="1" applyAlignment="1">
      <alignment horizontal="justify" vertical="center" wrapText="1"/>
    </xf>
    <xf numFmtId="0" fontId="4" fillId="7" borderId="43" xfId="0" applyFont="1" applyFill="1" applyBorder="1" applyAlignment="1">
      <alignment horizontal="justify" vertical="center" wrapText="1"/>
    </xf>
    <xf numFmtId="0" fontId="0" fillId="0" borderId="0" xfId="0" applyAlignment="1">
      <alignment wrapText="1"/>
    </xf>
    <xf numFmtId="0" fontId="2" fillId="2" borderId="6" xfId="0" applyFont="1" applyFill="1" applyBorder="1" applyAlignment="1" applyProtection="1">
      <alignment horizontal="center" vertical="center"/>
    </xf>
    <xf numFmtId="0" fontId="2" fillId="2" borderId="0" xfId="0" applyFont="1" applyFill="1" applyBorder="1" applyAlignment="1" applyProtection="1">
      <alignment horizontal="center" vertical="center"/>
    </xf>
    <xf numFmtId="14" fontId="2" fillId="2" borderId="0" xfId="0" applyNumberFormat="1" applyFont="1" applyFill="1" applyBorder="1" applyAlignment="1" applyProtection="1">
      <alignment horizontal="center" vertical="center"/>
    </xf>
    <xf numFmtId="14" fontId="2" fillId="2" borderId="6" xfId="0" applyNumberFormat="1" applyFont="1" applyFill="1" applyBorder="1" applyAlignment="1" applyProtection="1">
      <alignment horizontal="center" vertical="center"/>
    </xf>
    <xf numFmtId="0" fontId="2" fillId="2" borderId="2" xfId="0" applyFont="1" applyFill="1" applyBorder="1" applyAlignment="1" applyProtection="1">
      <alignment horizontal="left" vertical="center"/>
    </xf>
    <xf numFmtId="0" fontId="2" fillId="8" borderId="1" xfId="0" applyFont="1" applyFill="1" applyBorder="1" applyAlignment="1" applyProtection="1">
      <alignment horizontal="center" vertical="center"/>
    </xf>
    <xf numFmtId="0" fontId="0" fillId="0" borderId="1" xfId="0" applyBorder="1"/>
    <xf numFmtId="0" fontId="2"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2" fillId="2" borderId="8" xfId="0" applyFont="1" applyFill="1" applyBorder="1" applyAlignment="1" applyProtection="1">
      <alignment vertical="center"/>
    </xf>
    <xf numFmtId="0" fontId="2" fillId="8" borderId="1" xfId="0" applyFont="1" applyFill="1" applyBorder="1" applyAlignment="1" applyProtection="1">
      <alignment horizontal="center" vertical="center" wrapText="1"/>
    </xf>
    <xf numFmtId="0" fontId="2" fillId="2" borderId="3" xfId="0" applyFont="1" applyFill="1" applyBorder="1" applyAlignment="1" applyProtection="1">
      <alignment horizontal="center" vertical="center"/>
    </xf>
    <xf numFmtId="0" fontId="2" fillId="3" borderId="7" xfId="0" applyFont="1" applyFill="1" applyBorder="1" applyAlignment="1" applyProtection="1">
      <alignment horizontal="center"/>
    </xf>
    <xf numFmtId="0" fontId="2" fillId="3" borderId="1" xfId="0" applyFont="1" applyFill="1" applyBorder="1" applyAlignment="1" applyProtection="1">
      <alignment horizontal="center" vertical="center" wrapText="1"/>
    </xf>
    <xf numFmtId="0" fontId="6" fillId="3" borderId="11" xfId="0" applyFont="1" applyFill="1" applyBorder="1" applyAlignment="1" applyProtection="1">
      <alignment horizontal="center" vertical="center" wrapText="1"/>
    </xf>
    <xf numFmtId="0" fontId="2" fillId="3" borderId="10" xfId="0" applyFont="1" applyFill="1" applyBorder="1" applyAlignment="1" applyProtection="1">
      <alignment horizontal="center" vertical="center" wrapText="1"/>
    </xf>
    <xf numFmtId="0" fontId="2" fillId="3" borderId="11" xfId="0" applyFont="1" applyFill="1" applyBorder="1" applyAlignment="1" applyProtection="1">
      <alignment horizontal="center" vertical="center" wrapText="1"/>
    </xf>
    <xf numFmtId="0" fontId="6" fillId="3" borderId="10" xfId="0" applyFont="1" applyFill="1" applyBorder="1" applyAlignment="1" applyProtection="1">
      <alignment horizontal="center" vertical="center" wrapText="1"/>
    </xf>
    <xf numFmtId="0" fontId="2" fillId="0" borderId="0" xfId="0" applyFont="1" applyFill="1" applyBorder="1" applyAlignment="1" applyProtection="1">
      <alignment horizontal="center"/>
    </xf>
    <xf numFmtId="0" fontId="6" fillId="3" borderId="23" xfId="0" applyFont="1" applyFill="1" applyBorder="1" applyAlignment="1" applyProtection="1">
      <alignment horizontal="center" vertical="center" wrapText="1"/>
    </xf>
    <xf numFmtId="0" fontId="2" fillId="3" borderId="20" xfId="0" applyFont="1" applyFill="1" applyBorder="1" applyAlignment="1" applyProtection="1">
      <alignment horizontal="center" vertical="center" wrapText="1"/>
    </xf>
    <xf numFmtId="0" fontId="9" fillId="0" borderId="0" xfId="0" applyFont="1" applyBorder="1" applyAlignment="1">
      <alignment vertical="top" wrapText="1"/>
    </xf>
    <xf numFmtId="0" fontId="9" fillId="0" borderId="50" xfId="0" applyFont="1" applyBorder="1" applyAlignment="1" applyProtection="1">
      <alignment horizontal="justify" vertical="top" wrapText="1"/>
    </xf>
    <xf numFmtId="0" fontId="2" fillId="0" borderId="51" xfId="0" applyFont="1" applyBorder="1" applyAlignment="1" applyProtection="1">
      <alignment horizontal="center" vertical="center" wrapText="1"/>
      <protection locked="0"/>
    </xf>
    <xf numFmtId="1" fontId="9" fillId="0" borderId="51" xfId="0" applyNumberFormat="1" applyFont="1" applyBorder="1" applyAlignment="1" applyProtection="1">
      <alignment horizontal="center" vertical="center"/>
    </xf>
    <xf numFmtId="0" fontId="2" fillId="2" borderId="9" xfId="0" applyFont="1" applyFill="1" applyBorder="1" applyAlignment="1" applyProtection="1">
      <alignment horizontal="center" vertical="center"/>
    </xf>
    <xf numFmtId="0" fontId="2"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protection locked="0"/>
    </xf>
    <xf numFmtId="0" fontId="2" fillId="0" borderId="0" xfId="0" applyFont="1" applyFill="1" applyBorder="1" applyAlignment="1" applyProtection="1">
      <alignment horizontal="justify" vertical="center" wrapText="1"/>
      <protection locked="0"/>
    </xf>
    <xf numFmtId="0" fontId="2" fillId="3" borderId="23" xfId="0" applyFont="1" applyFill="1" applyBorder="1" applyAlignment="1" applyProtection="1">
      <alignment horizontal="center" vertical="center" wrapText="1"/>
    </xf>
    <xf numFmtId="0" fontId="2" fillId="3" borderId="26" xfId="0" applyFont="1" applyFill="1" applyBorder="1" applyAlignment="1" applyProtection="1">
      <alignment horizontal="center" vertical="center" wrapText="1"/>
    </xf>
    <xf numFmtId="0" fontId="11" fillId="2" borderId="1" xfId="0" applyFont="1" applyFill="1" applyBorder="1" applyAlignment="1" applyProtection="1">
      <alignment horizontal="center" vertical="center"/>
    </xf>
    <xf numFmtId="49" fontId="11" fillId="2" borderId="1" xfId="0" applyNumberFormat="1" applyFont="1" applyFill="1" applyBorder="1" applyAlignment="1" applyProtection="1">
      <alignment horizontal="center" vertical="center"/>
    </xf>
    <xf numFmtId="14" fontId="11" fillId="2" borderId="1" xfId="0" applyNumberFormat="1" applyFont="1" applyFill="1" applyBorder="1" applyAlignment="1" applyProtection="1">
      <alignment horizontal="center" vertical="center"/>
    </xf>
    <xf numFmtId="0" fontId="11" fillId="8" borderId="43" xfId="0" applyFont="1" applyFill="1" applyBorder="1" applyAlignment="1" applyProtection="1">
      <alignment horizontal="left" vertical="center"/>
    </xf>
    <xf numFmtId="0" fontId="2" fillId="2" borderId="41" xfId="0" applyFont="1" applyFill="1" applyBorder="1" applyAlignment="1" applyProtection="1">
      <alignment horizontal="center" vertical="center"/>
    </xf>
    <xf numFmtId="0" fontId="16" fillId="0" borderId="1" xfId="0" applyFont="1" applyBorder="1" applyAlignment="1">
      <alignment horizontal="center" vertical="center"/>
    </xf>
    <xf numFmtId="0" fontId="4" fillId="7" borderId="43" xfId="0" applyFont="1" applyFill="1" applyBorder="1" applyAlignment="1">
      <alignment horizontal="center" vertical="center" wrapText="1"/>
    </xf>
    <xf numFmtId="0" fontId="1" fillId="6" borderId="43" xfId="0" applyFont="1" applyFill="1" applyBorder="1" applyAlignment="1">
      <alignment horizontal="center"/>
    </xf>
    <xf numFmtId="0" fontId="4" fillId="0" borderId="35" xfId="0" applyFont="1" applyBorder="1" applyAlignment="1">
      <alignment horizontal="center" vertical="center" wrapText="1"/>
    </xf>
    <xf numFmtId="0" fontId="8" fillId="4" borderId="1" xfId="0" applyFont="1" applyFill="1" applyBorder="1" applyAlignment="1" applyProtection="1">
      <alignment horizontal="center" vertical="center" wrapText="1"/>
    </xf>
    <xf numFmtId="0" fontId="8" fillId="4" borderId="45" xfId="0" applyFont="1" applyFill="1" applyBorder="1" applyAlignment="1" applyProtection="1">
      <alignment horizontal="center" vertical="center" wrapText="1"/>
    </xf>
    <xf numFmtId="0" fontId="10" fillId="5" borderId="8" xfId="0" applyFont="1" applyFill="1" applyBorder="1" applyAlignment="1" applyProtection="1">
      <alignment horizontal="center" vertical="center" wrapText="1"/>
    </xf>
    <xf numFmtId="0" fontId="10" fillId="5" borderId="10" xfId="0" applyFont="1" applyFill="1" applyBorder="1" applyAlignment="1" applyProtection="1">
      <alignment horizontal="center" vertical="center" wrapText="1"/>
    </xf>
    <xf numFmtId="0" fontId="10" fillId="5" borderId="49"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xf>
    <xf numFmtId="0" fontId="7" fillId="2" borderId="8" xfId="0" applyFont="1" applyFill="1" applyBorder="1" applyAlignment="1" applyProtection="1">
      <alignment horizontal="center" vertical="center"/>
    </xf>
    <xf numFmtId="0" fontId="7" fillId="2" borderId="10" xfId="0" applyFont="1" applyFill="1" applyBorder="1" applyAlignment="1" applyProtection="1">
      <alignment horizontal="center" vertical="center"/>
    </xf>
    <xf numFmtId="0" fontId="7" fillId="2" borderId="49" xfId="0" applyFont="1" applyFill="1" applyBorder="1" applyAlignment="1" applyProtection="1">
      <alignment horizontal="center" vertical="center"/>
    </xf>
    <xf numFmtId="0" fontId="6" fillId="0" borderId="8" xfId="0" applyFont="1" applyBorder="1" applyAlignment="1" applyProtection="1">
      <alignment horizontal="center" vertical="center" wrapText="1"/>
    </xf>
    <xf numFmtId="0" fontId="6" fillId="0" borderId="10" xfId="0" applyFont="1" applyBorder="1" applyAlignment="1" applyProtection="1">
      <alignment horizontal="center" vertical="center" wrapText="1"/>
    </xf>
    <xf numFmtId="0" fontId="6" fillId="0" borderId="49" xfId="0" applyFont="1" applyBorder="1" applyAlignment="1" applyProtection="1">
      <alignment horizontal="center" vertical="center" wrapText="1"/>
    </xf>
    <xf numFmtId="0" fontId="6" fillId="0" borderId="8" xfId="0" applyFont="1" applyFill="1" applyBorder="1" applyAlignment="1" applyProtection="1">
      <alignment horizontal="center" vertical="center" wrapText="1"/>
      <protection locked="0"/>
    </xf>
    <xf numFmtId="0" fontId="6" fillId="0" borderId="10" xfId="0" applyFont="1" applyFill="1" applyBorder="1" applyAlignment="1" applyProtection="1">
      <alignment horizontal="center" vertical="center" wrapText="1"/>
      <protection locked="0"/>
    </xf>
    <xf numFmtId="0" fontId="6" fillId="0" borderId="49" xfId="0" applyFont="1" applyFill="1" applyBorder="1" applyAlignment="1" applyProtection="1">
      <alignment horizontal="center" vertical="center" wrapText="1"/>
      <protection locked="0"/>
    </xf>
    <xf numFmtId="0" fontId="2" fillId="6" borderId="27" xfId="0" applyFont="1" applyFill="1" applyBorder="1" applyAlignment="1" applyProtection="1">
      <alignment horizontal="justify" vertical="center" wrapText="1"/>
      <protection locked="0"/>
    </xf>
    <xf numFmtId="0" fontId="2" fillId="6" borderId="26" xfId="0" applyFont="1" applyFill="1" applyBorder="1" applyAlignment="1" applyProtection="1">
      <alignment horizontal="justify" vertical="center" wrapText="1"/>
      <protection locked="0"/>
    </xf>
    <xf numFmtId="0" fontId="2" fillId="3" borderId="38" xfId="0" applyFont="1" applyFill="1" applyBorder="1" applyAlignment="1" applyProtection="1">
      <alignment horizontal="center" vertical="center"/>
    </xf>
    <xf numFmtId="0" fontId="2" fillId="3" borderId="39" xfId="0" applyFont="1" applyFill="1" applyBorder="1" applyAlignment="1" applyProtection="1">
      <alignment horizontal="center" vertical="center"/>
    </xf>
    <xf numFmtId="0" fontId="2" fillId="3" borderId="40" xfId="0" applyFont="1" applyFill="1" applyBorder="1" applyAlignment="1" applyProtection="1">
      <alignment horizontal="center" vertical="center"/>
    </xf>
    <xf numFmtId="0" fontId="2" fillId="3" borderId="57" xfId="0" applyFont="1" applyFill="1" applyBorder="1" applyAlignment="1" applyProtection="1">
      <alignment horizontal="center" vertical="center"/>
    </xf>
    <xf numFmtId="0" fontId="2" fillId="3" borderId="0" xfId="0" applyFont="1" applyFill="1" applyBorder="1" applyAlignment="1" applyProtection="1">
      <alignment horizontal="center" vertical="center"/>
    </xf>
    <xf numFmtId="0" fontId="2" fillId="3" borderId="36" xfId="0" applyFont="1" applyFill="1" applyBorder="1" applyAlignment="1" applyProtection="1">
      <alignment horizontal="center" vertical="center"/>
    </xf>
    <xf numFmtId="0" fontId="2" fillId="3" borderId="42" xfId="0" applyFont="1" applyFill="1" applyBorder="1" applyAlignment="1" applyProtection="1">
      <alignment horizontal="center" vertical="center"/>
    </xf>
    <xf numFmtId="0" fontId="2" fillId="3" borderId="41" xfId="0" applyFont="1" applyFill="1" applyBorder="1" applyAlignment="1" applyProtection="1">
      <alignment horizontal="center" vertical="center"/>
    </xf>
    <xf numFmtId="0" fontId="2" fillId="3" borderId="35" xfId="0" applyFont="1" applyFill="1" applyBorder="1" applyAlignment="1" applyProtection="1">
      <alignment horizontal="center" vertical="center"/>
    </xf>
    <xf numFmtId="0" fontId="18" fillId="0" borderId="27" xfId="0" applyFont="1" applyBorder="1" applyAlignment="1" applyProtection="1">
      <alignment horizontal="justify" vertical="center" wrapText="1"/>
      <protection locked="0"/>
    </xf>
    <xf numFmtId="0" fontId="18" fillId="0" borderId="47" xfId="0" applyFont="1" applyBorder="1" applyAlignment="1" applyProtection="1">
      <alignment horizontal="justify" vertical="center"/>
      <protection locked="0"/>
    </xf>
    <xf numFmtId="0" fontId="3" fillId="0" borderId="27" xfId="0" applyFont="1" applyBorder="1" applyAlignment="1" applyProtection="1">
      <alignment horizontal="center"/>
      <protection locked="0"/>
    </xf>
    <xf numFmtId="0" fontId="3" fillId="0" borderId="53" xfId="0" applyFont="1" applyBorder="1" applyAlignment="1" applyProtection="1">
      <alignment horizontal="center"/>
      <protection locked="0"/>
    </xf>
    <xf numFmtId="0" fontId="12" fillId="0" borderId="1" xfId="0" applyFont="1" applyFill="1" applyBorder="1" applyAlignment="1" applyProtection="1">
      <alignment horizontal="center" vertical="center" wrapText="1"/>
      <protection locked="0"/>
    </xf>
    <xf numFmtId="0" fontId="12" fillId="0" borderId="45" xfId="0" applyFont="1" applyFill="1" applyBorder="1" applyAlignment="1" applyProtection="1">
      <alignment horizontal="center" vertical="center" wrapText="1"/>
      <protection locked="0"/>
    </xf>
    <xf numFmtId="0" fontId="18" fillId="0" borderId="27" xfId="0" applyFont="1" applyBorder="1" applyAlignment="1" applyProtection="1">
      <alignment horizontal="center" vertical="center" wrapText="1"/>
      <protection locked="0"/>
    </xf>
    <xf numFmtId="0" fontId="18" fillId="0" borderId="53" xfId="0" applyFont="1" applyBorder="1" applyAlignment="1" applyProtection="1">
      <alignment horizontal="center" vertical="center" wrapText="1"/>
      <protection locked="0"/>
    </xf>
    <xf numFmtId="0" fontId="3" fillId="0" borderId="1" xfId="0" applyFont="1" applyBorder="1" applyAlignment="1" applyProtection="1">
      <alignment horizontal="center"/>
      <protection locked="0"/>
    </xf>
    <xf numFmtId="0" fontId="3" fillId="0" borderId="45" xfId="0" applyFont="1" applyBorder="1" applyAlignment="1" applyProtection="1">
      <alignment horizontal="center"/>
      <protection locked="0"/>
    </xf>
    <xf numFmtId="0" fontId="3" fillId="0" borderId="20" xfId="0" applyFont="1" applyBorder="1" applyAlignment="1" applyProtection="1">
      <alignment horizontal="center" vertical="center" wrapText="1"/>
      <protection locked="0"/>
    </xf>
    <xf numFmtId="0" fontId="3" fillId="0" borderId="46"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xf>
    <xf numFmtId="0" fontId="2" fillId="3" borderId="8" xfId="0" applyFont="1" applyFill="1" applyBorder="1" applyAlignment="1" applyProtection="1">
      <alignment horizontal="center" vertical="center" wrapText="1"/>
    </xf>
    <xf numFmtId="0" fontId="2" fillId="3" borderId="20" xfId="0" applyFont="1" applyFill="1" applyBorder="1" applyAlignment="1" applyProtection="1">
      <alignment horizontal="center" vertical="center" wrapText="1"/>
    </xf>
    <xf numFmtId="0" fontId="2" fillId="3" borderId="27" xfId="0" applyFont="1" applyFill="1" applyBorder="1" applyAlignment="1" applyProtection="1">
      <alignment horizontal="center" vertical="center" wrapText="1"/>
    </xf>
    <xf numFmtId="0" fontId="2" fillId="0" borderId="21" xfId="0" applyFont="1" applyFill="1" applyBorder="1" applyAlignment="1" applyProtection="1">
      <alignment horizontal="center"/>
    </xf>
    <xf numFmtId="0" fontId="2" fillId="0" borderId="1" xfId="0" applyFont="1" applyFill="1" applyBorder="1" applyAlignment="1" applyProtection="1">
      <alignment horizontal="center"/>
    </xf>
    <xf numFmtId="0" fontId="2" fillId="0" borderId="4" xfId="0" applyFont="1" applyFill="1" applyBorder="1" applyAlignment="1" applyProtection="1">
      <alignment horizontal="center"/>
    </xf>
    <xf numFmtId="0" fontId="2" fillId="0" borderId="7" xfId="0" applyFont="1" applyFill="1" applyBorder="1" applyAlignment="1" applyProtection="1">
      <alignment horizontal="center"/>
    </xf>
    <xf numFmtId="0" fontId="2" fillId="3" borderId="11" xfId="0" applyFont="1" applyFill="1" applyBorder="1" applyAlignment="1" applyProtection="1">
      <alignment horizontal="center" vertical="center" wrapText="1"/>
    </xf>
    <xf numFmtId="0" fontId="6" fillId="0" borderId="1" xfId="0" applyFont="1" applyBorder="1" applyAlignment="1" applyProtection="1">
      <alignment horizontal="center" vertical="center" wrapText="1"/>
      <protection locked="0"/>
    </xf>
    <xf numFmtId="0" fontId="6" fillId="0" borderId="45" xfId="0" applyFont="1" applyBorder="1" applyAlignment="1" applyProtection="1">
      <alignment horizontal="center" vertical="center" wrapText="1"/>
      <protection locked="0"/>
    </xf>
    <xf numFmtId="0" fontId="19" fillId="0" borderId="1" xfId="0" applyFont="1" applyFill="1" applyBorder="1" applyAlignment="1" applyProtection="1">
      <alignment horizontal="justify" vertical="center" wrapText="1"/>
      <protection locked="0"/>
    </xf>
    <xf numFmtId="0" fontId="19" fillId="0" borderId="45" xfId="0" applyFont="1" applyFill="1" applyBorder="1" applyAlignment="1" applyProtection="1">
      <alignment horizontal="justify" vertical="center" wrapText="1"/>
      <protection locked="0"/>
    </xf>
    <xf numFmtId="1" fontId="10" fillId="0" borderId="14" xfId="0" applyNumberFormat="1" applyFont="1" applyBorder="1" applyAlignment="1" applyProtection="1">
      <alignment horizontal="center" vertical="center" wrapText="1"/>
    </xf>
    <xf numFmtId="1" fontId="10" fillId="0" borderId="17" xfId="0" applyNumberFormat="1" applyFont="1" applyBorder="1" applyAlignment="1" applyProtection="1">
      <alignment horizontal="center" vertical="center" wrapText="1"/>
    </xf>
    <xf numFmtId="0" fontId="11" fillId="0" borderId="8" xfId="0" applyFont="1" applyBorder="1" applyAlignment="1" applyProtection="1">
      <alignment horizontal="center" vertical="center" wrapText="1"/>
    </xf>
    <xf numFmtId="0" fontId="11" fillId="0" borderId="10" xfId="0" applyFont="1" applyBorder="1" applyAlignment="1" applyProtection="1">
      <alignment horizontal="center" vertical="center" wrapText="1"/>
    </xf>
    <xf numFmtId="0" fontId="11" fillId="0" borderId="49" xfId="0" applyFont="1" applyBorder="1" applyAlignment="1" applyProtection="1">
      <alignment horizontal="center" vertical="center" wrapText="1"/>
    </xf>
    <xf numFmtId="0" fontId="8" fillId="0" borderId="18" xfId="0" applyFont="1" applyBorder="1" applyAlignment="1" applyProtection="1">
      <alignment horizontal="center" vertical="center" wrapText="1"/>
    </xf>
    <xf numFmtId="0" fontId="8" fillId="0" borderId="17" xfId="0" applyFont="1" applyBorder="1" applyAlignment="1" applyProtection="1">
      <alignment horizontal="center" vertical="center" wrapText="1"/>
    </xf>
    <xf numFmtId="0" fontId="8" fillId="0" borderId="52" xfId="0" applyFont="1" applyBorder="1" applyAlignment="1" applyProtection="1">
      <alignment horizontal="center" vertical="center" wrapText="1"/>
    </xf>
    <xf numFmtId="0" fontId="17" fillId="0" borderId="21" xfId="0" applyFont="1" applyBorder="1" applyAlignment="1" applyProtection="1">
      <alignment horizontal="justify" vertical="center" wrapText="1"/>
      <protection locked="0"/>
    </xf>
    <xf numFmtId="0" fontId="17" fillId="0" borderId="44" xfId="0" applyFont="1" applyBorder="1" applyAlignment="1" applyProtection="1">
      <alignment horizontal="justify" vertical="center" wrapText="1"/>
      <protection locked="0"/>
    </xf>
    <xf numFmtId="0" fontId="18" fillId="0" borderId="8" xfId="0" applyFont="1" applyBorder="1" applyAlignment="1" applyProtection="1">
      <alignment horizontal="justify" vertical="center" wrapText="1"/>
      <protection locked="0"/>
    </xf>
    <xf numFmtId="0" fontId="18" fillId="0" borderId="10" xfId="0" applyFont="1" applyBorder="1" applyAlignment="1" applyProtection="1">
      <alignment horizontal="justify" vertical="center" wrapText="1"/>
      <protection locked="0"/>
    </xf>
    <xf numFmtId="0" fontId="18" fillId="0" borderId="49" xfId="0" applyFont="1" applyBorder="1" applyAlignment="1" applyProtection="1">
      <alignment horizontal="justify" vertical="center" wrapText="1"/>
      <protection locked="0"/>
    </xf>
    <xf numFmtId="0" fontId="18" fillId="0" borderId="1" xfId="0" applyFont="1" applyBorder="1" applyAlignment="1" applyProtection="1">
      <alignment horizontal="justify" vertical="center" wrapText="1"/>
      <protection locked="0"/>
    </xf>
    <xf numFmtId="0" fontId="18" fillId="0" borderId="1" xfId="0" applyFont="1" applyBorder="1" applyAlignment="1" applyProtection="1">
      <alignment horizontal="justify" vertical="center"/>
      <protection locked="0"/>
    </xf>
    <xf numFmtId="0" fontId="18" fillId="0" borderId="45" xfId="0" applyFont="1" applyBorder="1" applyAlignment="1" applyProtection="1">
      <alignment horizontal="justify" vertical="center"/>
      <protection locked="0"/>
    </xf>
    <xf numFmtId="0" fontId="6" fillId="0" borderId="24" xfId="0" applyFont="1" applyFill="1" applyBorder="1" applyAlignment="1" applyProtection="1">
      <alignment horizontal="center" vertical="center" wrapText="1"/>
      <protection locked="0"/>
    </xf>
    <xf numFmtId="0" fontId="6" fillId="0" borderId="23" xfId="0" applyFont="1" applyFill="1" applyBorder="1" applyAlignment="1" applyProtection="1">
      <alignment horizontal="center" vertical="center" wrapText="1"/>
      <protection locked="0"/>
    </xf>
    <xf numFmtId="0" fontId="6" fillId="0" borderId="48" xfId="0" applyFont="1" applyFill="1" applyBorder="1" applyAlignment="1" applyProtection="1">
      <alignment horizontal="center" vertical="center" wrapText="1"/>
      <protection locked="0"/>
    </xf>
    <xf numFmtId="0" fontId="2" fillId="2" borderId="4" xfId="0" applyFont="1" applyFill="1" applyBorder="1" applyAlignment="1" applyProtection="1">
      <alignment horizontal="center" vertical="center"/>
    </xf>
    <xf numFmtId="0" fontId="2" fillId="2" borderId="60" xfId="0" applyFont="1" applyFill="1" applyBorder="1" applyAlignment="1" applyProtection="1">
      <alignment horizontal="center" vertical="center"/>
    </xf>
    <xf numFmtId="0" fontId="2" fillId="2" borderId="58" xfId="0" applyFont="1" applyFill="1" applyBorder="1" applyAlignment="1" applyProtection="1">
      <alignment horizontal="center" vertical="center"/>
    </xf>
    <xf numFmtId="0" fontId="2" fillId="2" borderId="59" xfId="0" applyFont="1" applyFill="1" applyBorder="1" applyAlignment="1" applyProtection="1">
      <alignment horizontal="center" vertical="center"/>
    </xf>
    <xf numFmtId="0" fontId="2" fillId="3" borderId="54" xfId="0" applyFont="1" applyFill="1" applyBorder="1" applyAlignment="1" applyProtection="1">
      <alignment horizontal="center"/>
    </xf>
    <xf numFmtId="0" fontId="2" fillId="3" borderId="55" xfId="0" applyFont="1" applyFill="1" applyBorder="1" applyAlignment="1" applyProtection="1">
      <alignment horizontal="center"/>
    </xf>
    <xf numFmtId="0" fontId="2" fillId="3" borderId="56" xfId="0" applyFont="1" applyFill="1" applyBorder="1" applyAlignment="1" applyProtection="1">
      <alignment horizontal="center"/>
    </xf>
    <xf numFmtId="0" fontId="2" fillId="3" borderId="30" xfId="0" applyFont="1" applyFill="1" applyBorder="1" applyAlignment="1" applyProtection="1">
      <alignment horizontal="center"/>
    </xf>
    <xf numFmtId="0" fontId="2" fillId="3" borderId="29" xfId="0" applyFont="1" applyFill="1" applyBorder="1" applyAlignment="1" applyProtection="1">
      <alignment horizontal="center"/>
    </xf>
    <xf numFmtId="0" fontId="2" fillId="3" borderId="28" xfId="0" applyFont="1" applyFill="1" applyBorder="1" applyAlignment="1" applyProtection="1">
      <alignment horizontal="center"/>
    </xf>
    <xf numFmtId="0" fontId="2" fillId="3" borderId="21" xfId="0" applyFont="1" applyFill="1" applyBorder="1" applyAlignment="1" applyProtection="1">
      <alignment horizontal="center" vertical="center" wrapText="1"/>
    </xf>
    <xf numFmtId="0" fontId="2" fillId="3" borderId="24" xfId="0" applyFont="1" applyFill="1" applyBorder="1" applyAlignment="1" applyProtection="1">
      <alignment horizontal="center" vertical="center" wrapText="1"/>
    </xf>
    <xf numFmtId="0" fontId="2" fillId="0" borderId="25" xfId="0" applyFont="1" applyFill="1" applyBorder="1" applyAlignment="1" applyProtection="1">
      <alignment horizontal="center"/>
    </xf>
    <xf numFmtId="0" fontId="2" fillId="3" borderId="22" xfId="0" applyFont="1" applyFill="1" applyBorder="1" applyAlignment="1" applyProtection="1">
      <alignment horizontal="center"/>
    </xf>
    <xf numFmtId="0" fontId="2" fillId="3" borderId="11" xfId="0" applyFont="1" applyFill="1" applyBorder="1" applyAlignment="1" applyProtection="1">
      <alignment horizontal="center"/>
    </xf>
    <xf numFmtId="0" fontId="6" fillId="3" borderId="8" xfId="0" applyFont="1" applyFill="1" applyBorder="1" applyAlignment="1" applyProtection="1">
      <alignment horizontal="center" vertical="center" wrapText="1"/>
    </xf>
    <xf numFmtId="0" fontId="6" fillId="3" borderId="11"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xf>
    <xf numFmtId="0" fontId="2" fillId="3" borderId="8" xfId="0" applyFont="1" applyFill="1" applyBorder="1" applyAlignment="1" applyProtection="1">
      <alignment horizontal="center" vertical="center"/>
    </xf>
    <xf numFmtId="0" fontId="2" fillId="3" borderId="11" xfId="0" applyFont="1" applyFill="1" applyBorder="1" applyAlignment="1" applyProtection="1">
      <alignment horizontal="center" vertical="center"/>
    </xf>
    <xf numFmtId="0" fontId="2" fillId="3" borderId="10" xfId="0" applyFont="1" applyFill="1" applyBorder="1" applyAlignment="1" applyProtection="1">
      <alignment horizontal="center" vertical="center" wrapText="1"/>
    </xf>
    <xf numFmtId="0" fontId="3" fillId="0" borderId="21" xfId="0" applyFont="1" applyBorder="1" applyAlignment="1" applyProtection="1">
      <alignment horizontal="center"/>
      <protection locked="0"/>
    </xf>
    <xf numFmtId="0" fontId="3" fillId="0" borderId="44" xfId="0" applyFont="1" applyBorder="1" applyAlignment="1" applyProtection="1">
      <alignment horizontal="center"/>
      <protection locked="0"/>
    </xf>
    <xf numFmtId="14" fontId="15" fillId="2" borderId="4" xfId="0" applyNumberFormat="1" applyFont="1" applyFill="1" applyBorder="1" applyAlignment="1" applyProtection="1">
      <alignment horizontal="center" vertical="center"/>
    </xf>
    <xf numFmtId="0" fontId="15" fillId="2" borderId="5" xfId="0" applyFont="1" applyFill="1" applyBorder="1" applyAlignment="1" applyProtection="1">
      <alignment horizontal="center" vertical="center"/>
    </xf>
    <xf numFmtId="0" fontId="4" fillId="0" borderId="8" xfId="0" applyFont="1" applyBorder="1" applyAlignment="1" applyProtection="1">
      <alignment horizontal="center" vertical="center" wrapText="1"/>
    </xf>
    <xf numFmtId="0" fontId="4" fillId="0" borderId="10" xfId="0" applyFont="1" applyBorder="1" applyAlignment="1" applyProtection="1">
      <alignment horizontal="center" vertical="center" wrapText="1"/>
    </xf>
    <xf numFmtId="0" fontId="4" fillId="0" borderId="49" xfId="0" applyFont="1" applyBorder="1" applyAlignment="1" applyProtection="1">
      <alignment horizontal="center" vertical="center" wrapText="1"/>
    </xf>
    <xf numFmtId="14" fontId="18" fillId="0" borderId="27" xfId="0" applyNumberFormat="1" applyFont="1" applyBorder="1" applyAlignment="1" applyProtection="1">
      <alignment horizontal="center" vertical="center" wrapText="1"/>
      <protection locked="0"/>
    </xf>
    <xf numFmtId="0" fontId="18" fillId="0" borderId="47" xfId="0" applyFont="1" applyBorder="1" applyAlignment="1" applyProtection="1">
      <alignment horizontal="center" vertical="center" wrapText="1"/>
      <protection locked="0"/>
    </xf>
    <xf numFmtId="0" fontId="10" fillId="0" borderId="8" xfId="0" applyFont="1" applyBorder="1" applyAlignment="1" applyProtection="1">
      <alignment horizontal="center" vertical="center" wrapText="1"/>
    </xf>
    <xf numFmtId="0" fontId="10" fillId="0" borderId="10" xfId="0" applyFont="1" applyBorder="1" applyAlignment="1" applyProtection="1">
      <alignment horizontal="center" vertical="center" wrapText="1"/>
    </xf>
    <xf numFmtId="0" fontId="10" fillId="0" borderId="49" xfId="0" applyFont="1" applyBorder="1" applyAlignment="1" applyProtection="1">
      <alignment horizontal="center" vertical="center" wrapText="1"/>
    </xf>
    <xf numFmtId="0" fontId="10" fillId="4" borderId="1" xfId="0" applyFont="1" applyFill="1" applyBorder="1" applyAlignment="1" applyProtection="1">
      <alignment horizontal="center" vertical="center"/>
    </xf>
    <xf numFmtId="0" fontId="6" fillId="3" borderId="1" xfId="0" applyFont="1" applyFill="1" applyBorder="1" applyAlignment="1" applyProtection="1">
      <alignment horizontal="center" vertical="center" wrapText="1"/>
    </xf>
    <xf numFmtId="0" fontId="19" fillId="2" borderId="31" xfId="0" applyFont="1" applyFill="1" applyBorder="1" applyAlignment="1" applyProtection="1">
      <alignment horizontal="left" vertical="center" wrapText="1"/>
    </xf>
    <xf numFmtId="0" fontId="20" fillId="2" borderId="32" xfId="0" applyFont="1" applyFill="1" applyBorder="1" applyAlignment="1" applyProtection="1">
      <alignment horizontal="left" vertical="center" wrapText="1"/>
    </xf>
    <xf numFmtId="0" fontId="20" fillId="2" borderId="33" xfId="0" applyFont="1" applyFill="1" applyBorder="1" applyAlignment="1" applyProtection="1">
      <alignment horizontal="left" vertical="center" wrapText="1"/>
    </xf>
    <xf numFmtId="0" fontId="11" fillId="2" borderId="5" xfId="0" applyFont="1" applyFill="1" applyBorder="1" applyAlignment="1" applyProtection="1">
      <alignment horizontal="center" vertical="center"/>
    </xf>
    <xf numFmtId="0" fontId="11" fillId="2" borderId="1" xfId="0" applyFont="1" applyFill="1" applyBorder="1" applyAlignment="1" applyProtection="1">
      <alignment horizontal="center" vertical="center"/>
    </xf>
    <xf numFmtId="0" fontId="11" fillId="2" borderId="38" xfId="0" applyFont="1" applyFill="1" applyBorder="1" applyAlignment="1" applyProtection="1">
      <alignment horizontal="center" vertical="center"/>
    </xf>
    <xf numFmtId="0" fontId="11" fillId="2" borderId="39" xfId="0" applyFont="1" applyFill="1" applyBorder="1" applyAlignment="1" applyProtection="1">
      <alignment horizontal="center" vertical="center"/>
    </xf>
    <xf numFmtId="0" fontId="11" fillId="2" borderId="40" xfId="0" applyFont="1" applyFill="1" applyBorder="1" applyAlignment="1" applyProtection="1">
      <alignment horizontal="center" vertical="center"/>
    </xf>
    <xf numFmtId="0" fontId="11" fillId="2" borderId="42" xfId="0" applyFont="1" applyFill="1" applyBorder="1" applyAlignment="1" applyProtection="1">
      <alignment horizontal="center" vertical="center"/>
    </xf>
    <xf numFmtId="0" fontId="11" fillId="2" borderId="41" xfId="0" applyFont="1" applyFill="1" applyBorder="1" applyAlignment="1" applyProtection="1">
      <alignment horizontal="center" vertical="center"/>
    </xf>
    <xf numFmtId="0" fontId="11" fillId="2" borderId="35" xfId="0" applyFont="1" applyFill="1" applyBorder="1" applyAlignment="1" applyProtection="1">
      <alignment horizontal="center" vertical="center"/>
    </xf>
    <xf numFmtId="0" fontId="5" fillId="6" borderId="31" xfId="0" applyFont="1" applyFill="1" applyBorder="1" applyAlignment="1">
      <alignment horizontal="left"/>
    </xf>
    <xf numFmtId="0" fontId="5" fillId="6" borderId="32" xfId="0" applyFont="1" applyFill="1" applyBorder="1" applyAlignment="1">
      <alignment horizontal="left"/>
    </xf>
    <xf numFmtId="0" fontId="5" fillId="6" borderId="33" xfId="0" applyFont="1" applyFill="1" applyBorder="1" applyAlignment="1">
      <alignment horizontal="left"/>
    </xf>
    <xf numFmtId="0" fontId="5" fillId="6" borderId="42" xfId="0" applyFont="1" applyFill="1" applyBorder="1" applyAlignment="1">
      <alignment horizontal="left"/>
    </xf>
    <xf numFmtId="0" fontId="5" fillId="6" borderId="41" xfId="0" applyFont="1" applyFill="1" applyBorder="1" applyAlignment="1">
      <alignment horizontal="left"/>
    </xf>
    <xf numFmtId="0" fontId="5" fillId="6" borderId="35" xfId="0" applyFont="1" applyFill="1" applyBorder="1" applyAlignment="1">
      <alignment horizontal="left"/>
    </xf>
    <xf numFmtId="0" fontId="4" fillId="7" borderId="31" xfId="0" applyFont="1" applyFill="1" applyBorder="1" applyAlignment="1">
      <alignment horizontal="center" vertical="center" wrapText="1"/>
    </xf>
    <xf numFmtId="0" fontId="4" fillId="7" borderId="32" xfId="0" applyFont="1" applyFill="1" applyBorder="1" applyAlignment="1">
      <alignment horizontal="center" vertical="center" wrapText="1"/>
    </xf>
    <xf numFmtId="0" fontId="4" fillId="7" borderId="33" xfId="0" applyFont="1" applyFill="1" applyBorder="1" applyAlignment="1">
      <alignment horizontal="center" vertical="center" wrapText="1"/>
    </xf>
    <xf numFmtId="0" fontId="4" fillId="7" borderId="37" xfId="0" applyFont="1" applyFill="1" applyBorder="1" applyAlignment="1">
      <alignment horizontal="justify" vertical="center" wrapText="1"/>
    </xf>
    <xf numFmtId="0" fontId="4" fillId="7" borderId="34" xfId="0" applyFont="1" applyFill="1" applyBorder="1" applyAlignment="1">
      <alignment horizontal="justify" vertical="center" wrapText="1"/>
    </xf>
    <xf numFmtId="0" fontId="4" fillId="7" borderId="31" xfId="0" applyFont="1" applyFill="1" applyBorder="1" applyAlignment="1">
      <alignment horizontal="justify" vertical="center" wrapText="1"/>
    </xf>
    <xf numFmtId="0" fontId="4" fillId="7" borderId="33" xfId="0" applyFont="1" applyFill="1" applyBorder="1" applyAlignment="1">
      <alignment horizontal="justify" vertical="center" wrapText="1"/>
    </xf>
    <xf numFmtId="0" fontId="13" fillId="7" borderId="1" xfId="0" applyFont="1" applyFill="1" applyBorder="1" applyAlignment="1">
      <alignment horizontal="left" vertical="center" wrapText="1"/>
    </xf>
    <xf numFmtId="0" fontId="13" fillId="7" borderId="11" xfId="0" applyFont="1" applyFill="1" applyBorder="1" applyAlignment="1">
      <alignment horizontal="left" vertical="center" wrapText="1"/>
    </xf>
    <xf numFmtId="0" fontId="13" fillId="7" borderId="1" xfId="0" applyFont="1" applyFill="1" applyBorder="1" applyAlignment="1">
      <alignment horizontal="justify" vertical="top" wrapText="1"/>
    </xf>
    <xf numFmtId="0" fontId="13" fillId="7" borderId="8" xfId="0" applyFont="1" applyFill="1" applyBorder="1" applyAlignment="1">
      <alignment horizontal="justify" vertical="top" wrapText="1"/>
    </xf>
    <xf numFmtId="0" fontId="4" fillId="7" borderId="30" xfId="0" applyFont="1" applyFill="1" applyBorder="1" applyAlignment="1">
      <alignment horizontal="center" vertical="center" wrapText="1"/>
    </xf>
    <xf numFmtId="0" fontId="4" fillId="7" borderId="29" xfId="0" applyFont="1" applyFill="1" applyBorder="1" applyAlignment="1">
      <alignment horizontal="center" vertical="center" wrapText="1"/>
    </xf>
  </cellXfs>
  <cellStyles count="1">
    <cellStyle name="Normal" xfId="0" builtinId="0"/>
  </cellStyles>
  <dxfs count="6">
    <dxf>
      <fill>
        <patternFill>
          <bgColor rgb="FFFFFF00"/>
        </patternFill>
      </fill>
    </dxf>
    <dxf>
      <fill>
        <patternFill>
          <bgColor rgb="FFEC6114"/>
        </patternFill>
      </fill>
    </dxf>
    <dxf>
      <fill>
        <patternFill>
          <bgColor rgb="FFFF0000"/>
        </patternFill>
      </fill>
    </dxf>
    <dxf>
      <fill>
        <patternFill>
          <bgColor rgb="FFFFFF00"/>
        </patternFill>
      </fill>
    </dxf>
    <dxf>
      <fill>
        <patternFill>
          <bgColor rgb="FFEC6114"/>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325938</xdr:colOff>
      <xdr:row>0</xdr:row>
      <xdr:rowOff>58368</xdr:rowOff>
    </xdr:from>
    <xdr:to>
      <xdr:col>0</xdr:col>
      <xdr:colOff>1452562</xdr:colOff>
      <xdr:row>3</xdr:row>
      <xdr:rowOff>314543</xdr:rowOff>
    </xdr:to>
    <xdr:pic>
      <xdr:nvPicPr>
        <xdr:cNvPr id="2" name="Imagen 16">
          <a:extLst>
            <a:ext uri="{FF2B5EF4-FFF2-40B4-BE49-F238E27FC236}">
              <a16:creationId xmlns:a16="http://schemas.microsoft.com/office/drawing/2014/main" id="{4FF0CBF4-891B-4CFB-B552-B82D1FDF6DD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5938" y="58368"/>
          <a:ext cx="1126624" cy="12563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744E3-1C34-452E-A48F-B01625855956}">
  <dimension ref="A1:AJ22"/>
  <sheetViews>
    <sheetView showGridLines="0" tabSelected="1" view="pageBreakPreview" zoomScale="50" zoomScaleNormal="50" zoomScaleSheetLayoutView="50" workbookViewId="0">
      <selection activeCell="I16" sqref="I16:I22"/>
    </sheetView>
  </sheetViews>
  <sheetFormatPr baseColWidth="10" defaultRowHeight="15" x14ac:dyDescent="0.25"/>
  <cols>
    <col min="1" max="1" width="36.85546875" customWidth="1"/>
    <col min="2" max="4" width="32.5703125" customWidth="1"/>
    <col min="5" max="6" width="20.85546875" customWidth="1"/>
    <col min="7" max="7" width="20.85546875" hidden="1" customWidth="1"/>
    <col min="8" max="8" width="25.42578125" customWidth="1"/>
    <col min="9" max="9" width="59.140625" customWidth="1"/>
    <col min="10" max="10" width="53.7109375" customWidth="1"/>
    <col min="11" max="11" width="24.5703125" customWidth="1"/>
    <col min="12" max="12" width="0" hidden="1" customWidth="1"/>
    <col min="13" max="15" width="24.5703125" customWidth="1"/>
    <col min="16" max="16" width="19.7109375" customWidth="1"/>
    <col min="17" max="17" width="25.140625" customWidth="1"/>
    <col min="18" max="19" width="25.140625" style="14" hidden="1" customWidth="1"/>
    <col min="20" max="20" width="25.140625" customWidth="1"/>
    <col min="21" max="21" width="16.5703125" customWidth="1"/>
    <col min="22" max="22" width="33.42578125" customWidth="1"/>
    <col min="23" max="23" width="38.5703125" customWidth="1"/>
    <col min="24" max="24" width="25.42578125" customWidth="1"/>
    <col min="25" max="25" width="1.7109375" style="14" customWidth="1"/>
    <col min="26" max="28" width="33.42578125" customWidth="1"/>
    <col min="29" max="29" width="40.28515625" customWidth="1"/>
    <col min="30" max="30" width="34.85546875" customWidth="1"/>
    <col min="31" max="31" width="2.28515625" customWidth="1"/>
    <col min="32" max="32" width="42.5703125" customWidth="1"/>
    <col min="33" max="33" width="50.28515625" customWidth="1"/>
    <col min="34" max="36" width="11.42578125" customWidth="1"/>
  </cols>
  <sheetData>
    <row r="1" spans="1:36" ht="27" customHeight="1" x14ac:dyDescent="0.25">
      <c r="A1" s="132"/>
      <c r="B1" s="172" t="s">
        <v>1</v>
      </c>
      <c r="C1" s="173"/>
      <c r="D1" s="173"/>
      <c r="E1" s="173"/>
      <c r="F1" s="173"/>
      <c r="G1" s="173"/>
      <c r="H1" s="173"/>
      <c r="I1" s="173"/>
      <c r="J1" s="173"/>
      <c r="K1" s="173"/>
      <c r="L1" s="173"/>
      <c r="M1" s="173"/>
      <c r="N1" s="173"/>
      <c r="O1" s="173"/>
      <c r="P1" s="173"/>
      <c r="Q1" s="173"/>
      <c r="R1" s="173"/>
      <c r="S1" s="173"/>
      <c r="T1" s="173"/>
      <c r="U1" s="173"/>
      <c r="V1" s="173"/>
      <c r="W1" s="173"/>
      <c r="X1" s="173"/>
      <c r="Y1" s="173"/>
      <c r="Z1" s="173"/>
      <c r="AA1" s="173"/>
      <c r="AB1" s="173"/>
      <c r="AC1" s="174"/>
      <c r="AD1" s="170" t="s">
        <v>2</v>
      </c>
      <c r="AE1" s="171"/>
      <c r="AF1" s="171"/>
      <c r="AG1" s="53" t="s">
        <v>84</v>
      </c>
      <c r="AH1" s="1"/>
      <c r="AI1" s="1"/>
      <c r="AJ1" s="1"/>
    </row>
    <row r="2" spans="1:36" ht="27" customHeight="1" thickBot="1" x14ac:dyDescent="0.3">
      <c r="A2" s="132"/>
      <c r="B2" s="175"/>
      <c r="C2" s="176"/>
      <c r="D2" s="176"/>
      <c r="E2" s="176"/>
      <c r="F2" s="176"/>
      <c r="G2" s="176"/>
      <c r="H2" s="176"/>
      <c r="I2" s="176"/>
      <c r="J2" s="176"/>
      <c r="K2" s="176"/>
      <c r="L2" s="176"/>
      <c r="M2" s="176"/>
      <c r="N2" s="176"/>
      <c r="O2" s="176"/>
      <c r="P2" s="176"/>
      <c r="Q2" s="176"/>
      <c r="R2" s="176"/>
      <c r="S2" s="176"/>
      <c r="T2" s="176"/>
      <c r="U2" s="176"/>
      <c r="V2" s="176"/>
      <c r="W2" s="176"/>
      <c r="X2" s="176"/>
      <c r="Y2" s="176"/>
      <c r="Z2" s="176"/>
      <c r="AA2" s="176"/>
      <c r="AB2" s="176"/>
      <c r="AC2" s="177"/>
      <c r="AD2" s="170" t="s">
        <v>3</v>
      </c>
      <c r="AE2" s="171"/>
      <c r="AF2" s="171"/>
      <c r="AG2" s="54" t="s">
        <v>86</v>
      </c>
      <c r="AH2" s="1"/>
      <c r="AI2" s="1"/>
      <c r="AJ2" s="1"/>
    </row>
    <row r="3" spans="1:36" ht="27" customHeight="1" x14ac:dyDescent="0.25">
      <c r="A3" s="132"/>
      <c r="B3" s="172" t="s">
        <v>5</v>
      </c>
      <c r="C3" s="173"/>
      <c r="D3" s="173"/>
      <c r="E3" s="173"/>
      <c r="F3" s="173"/>
      <c r="G3" s="173"/>
      <c r="H3" s="173"/>
      <c r="I3" s="173"/>
      <c r="J3" s="173"/>
      <c r="K3" s="173"/>
      <c r="L3" s="173"/>
      <c r="M3" s="173"/>
      <c r="N3" s="173"/>
      <c r="O3" s="173"/>
      <c r="P3" s="173"/>
      <c r="Q3" s="173"/>
      <c r="R3" s="173"/>
      <c r="S3" s="173"/>
      <c r="T3" s="173"/>
      <c r="U3" s="173"/>
      <c r="V3" s="173"/>
      <c r="W3" s="173"/>
      <c r="X3" s="173"/>
      <c r="Y3" s="173"/>
      <c r="Z3" s="173"/>
      <c r="AA3" s="173"/>
      <c r="AB3" s="173"/>
      <c r="AC3" s="174"/>
      <c r="AD3" s="170" t="s">
        <v>6</v>
      </c>
      <c r="AE3" s="171"/>
      <c r="AF3" s="171"/>
      <c r="AG3" s="53" t="s">
        <v>85</v>
      </c>
      <c r="AH3" s="1"/>
      <c r="AI3" s="1"/>
      <c r="AJ3" s="1"/>
    </row>
    <row r="4" spans="1:36" ht="27" customHeight="1" thickBot="1" x14ac:dyDescent="0.3">
      <c r="A4" s="132"/>
      <c r="B4" s="175"/>
      <c r="C4" s="176"/>
      <c r="D4" s="176"/>
      <c r="E4" s="176"/>
      <c r="F4" s="176"/>
      <c r="G4" s="176"/>
      <c r="H4" s="176"/>
      <c r="I4" s="176"/>
      <c r="J4" s="176"/>
      <c r="K4" s="176"/>
      <c r="L4" s="176"/>
      <c r="M4" s="176"/>
      <c r="N4" s="176"/>
      <c r="O4" s="176"/>
      <c r="P4" s="176"/>
      <c r="Q4" s="176"/>
      <c r="R4" s="176"/>
      <c r="S4" s="176"/>
      <c r="T4" s="176"/>
      <c r="U4" s="176"/>
      <c r="V4" s="176"/>
      <c r="W4" s="176"/>
      <c r="X4" s="176"/>
      <c r="Y4" s="176"/>
      <c r="Z4" s="176"/>
      <c r="AA4" s="176"/>
      <c r="AB4" s="176"/>
      <c r="AC4" s="177"/>
      <c r="AD4" s="170" t="s">
        <v>8</v>
      </c>
      <c r="AE4" s="171"/>
      <c r="AF4" s="171"/>
      <c r="AG4" s="55">
        <v>43846</v>
      </c>
      <c r="AH4" s="1"/>
      <c r="AI4" s="1"/>
      <c r="AJ4" s="1"/>
    </row>
    <row r="5" spans="1:36" s="14" customFormat="1" ht="27" customHeight="1" thickBot="1" x14ac:dyDescent="0.3">
      <c r="A5" s="26"/>
      <c r="B5" s="23"/>
      <c r="C5" s="23"/>
      <c r="D5" s="23"/>
      <c r="E5" s="23"/>
      <c r="F5" s="23"/>
      <c r="G5" s="23"/>
      <c r="H5" s="23"/>
      <c r="I5" s="23"/>
      <c r="J5" s="23"/>
      <c r="K5" s="23"/>
      <c r="L5" s="23"/>
      <c r="M5" s="23"/>
      <c r="N5" s="23"/>
      <c r="O5" s="23"/>
      <c r="P5" s="23"/>
      <c r="Q5" s="23"/>
      <c r="R5" s="23"/>
      <c r="S5" s="23"/>
      <c r="T5" s="23"/>
      <c r="U5" s="23"/>
      <c r="V5" s="23"/>
      <c r="W5" s="23"/>
      <c r="X5" s="23"/>
      <c r="Y5" s="23"/>
      <c r="Z5" s="23"/>
      <c r="AA5" s="23"/>
      <c r="AB5" s="23"/>
      <c r="AC5" s="24"/>
      <c r="AD5" s="33"/>
      <c r="AE5" s="1"/>
      <c r="AF5" s="1"/>
      <c r="AG5" s="1"/>
      <c r="AH5" s="1"/>
      <c r="AI5" s="1"/>
      <c r="AJ5" s="1"/>
    </row>
    <row r="6" spans="1:36" s="14" customFormat="1" ht="59.25" customHeight="1" thickBot="1" x14ac:dyDescent="0.3">
      <c r="A6" s="56" t="s">
        <v>0</v>
      </c>
      <c r="B6" s="133" t="s">
        <v>155</v>
      </c>
      <c r="C6" s="134"/>
      <c r="D6" s="134"/>
      <c r="E6" s="134"/>
      <c r="F6" s="134"/>
      <c r="G6" s="134"/>
      <c r="H6" s="135"/>
      <c r="I6" s="23"/>
      <c r="J6" s="29"/>
      <c r="K6" s="32" t="s">
        <v>89</v>
      </c>
      <c r="L6" s="31"/>
      <c r="M6" s="155">
        <v>44592</v>
      </c>
      <c r="N6" s="156"/>
      <c r="O6" s="23"/>
      <c r="P6" s="23"/>
      <c r="Q6" s="23"/>
      <c r="R6" s="23"/>
      <c r="S6" s="23"/>
      <c r="T6" s="23"/>
      <c r="U6" s="23"/>
      <c r="V6" s="23"/>
      <c r="W6" s="23"/>
      <c r="X6" s="23"/>
      <c r="Y6" s="23"/>
      <c r="Z6" s="23"/>
      <c r="AA6" s="23"/>
      <c r="AB6" s="23"/>
      <c r="AC6" s="24"/>
      <c r="AD6" s="23"/>
      <c r="AE6" s="1"/>
      <c r="AF6" s="1"/>
      <c r="AG6" s="1"/>
      <c r="AH6" s="1"/>
      <c r="AI6" s="1"/>
      <c r="AJ6" s="1"/>
    </row>
    <row r="7" spans="1:36" s="14" customFormat="1" ht="27" customHeight="1" thickBot="1" x14ac:dyDescent="0.3">
      <c r="A7" s="30"/>
      <c r="B7" s="29"/>
      <c r="C7" s="29"/>
      <c r="D7" s="29"/>
      <c r="E7" s="29"/>
      <c r="F7" s="29"/>
      <c r="G7" s="29"/>
      <c r="H7" s="29"/>
      <c r="I7" s="29"/>
      <c r="J7" s="29"/>
      <c r="K7" s="29"/>
      <c r="L7" s="29"/>
      <c r="M7" s="29"/>
      <c r="N7" s="29"/>
      <c r="O7" s="23"/>
      <c r="P7" s="23"/>
      <c r="Q7" s="23"/>
      <c r="R7" s="23"/>
      <c r="S7" s="23"/>
      <c r="T7" s="23"/>
      <c r="U7" s="23"/>
      <c r="V7" s="23"/>
      <c r="W7" s="23"/>
      <c r="X7" s="23"/>
      <c r="Y7" s="23"/>
      <c r="Z7" s="23"/>
      <c r="AA7" s="23"/>
      <c r="AB7" s="23"/>
      <c r="AC7" s="24"/>
      <c r="AD7" s="23"/>
      <c r="AE7" s="1"/>
      <c r="AF7" s="1"/>
      <c r="AG7" s="1"/>
      <c r="AH7" s="1"/>
      <c r="AI7" s="1"/>
      <c r="AJ7" s="1"/>
    </row>
    <row r="8" spans="1:36" s="14" customFormat="1" ht="59.25" customHeight="1" thickBot="1" x14ac:dyDescent="0.3">
      <c r="A8" s="56" t="s">
        <v>87</v>
      </c>
      <c r="B8" s="167" t="s">
        <v>159</v>
      </c>
      <c r="C8" s="168"/>
      <c r="D8" s="168"/>
      <c r="E8" s="168"/>
      <c r="F8" s="168"/>
      <c r="G8" s="168"/>
      <c r="H8" s="168"/>
      <c r="I8" s="169"/>
      <c r="J8" s="23"/>
      <c r="K8" s="27" t="s">
        <v>148</v>
      </c>
      <c r="L8" s="27"/>
      <c r="M8" s="27" t="s">
        <v>138</v>
      </c>
      <c r="N8" s="27" t="s">
        <v>90</v>
      </c>
      <c r="O8" s="27" t="s">
        <v>90</v>
      </c>
      <c r="P8" s="23"/>
      <c r="Q8" s="23"/>
      <c r="R8" s="23"/>
      <c r="S8" s="23"/>
      <c r="T8" s="23"/>
      <c r="U8" s="23"/>
      <c r="V8" s="23"/>
      <c r="W8" s="23"/>
      <c r="X8" s="23"/>
      <c r="Y8" s="23"/>
      <c r="Z8" s="23"/>
      <c r="AA8" s="23"/>
      <c r="AB8" s="23"/>
      <c r="AC8" s="24"/>
      <c r="AD8" s="23"/>
      <c r="AE8" s="1"/>
      <c r="AF8" s="1"/>
      <c r="AG8" s="1"/>
      <c r="AH8" s="1"/>
      <c r="AI8" s="1"/>
      <c r="AJ8" s="1"/>
    </row>
    <row r="9" spans="1:36" s="14" customFormat="1" ht="59.25" customHeight="1" thickBot="1" x14ac:dyDescent="0.3">
      <c r="A9" s="56" t="s">
        <v>88</v>
      </c>
      <c r="B9" s="167" t="s">
        <v>160</v>
      </c>
      <c r="C9" s="168"/>
      <c r="D9" s="168"/>
      <c r="E9" s="168"/>
      <c r="F9" s="168"/>
      <c r="G9" s="168"/>
      <c r="H9" s="168"/>
      <c r="I9" s="169"/>
      <c r="J9" s="23"/>
      <c r="K9" s="58" t="s">
        <v>154</v>
      </c>
      <c r="L9" s="28"/>
      <c r="M9" s="28"/>
      <c r="N9" s="28"/>
      <c r="O9" s="28"/>
      <c r="P9" s="23"/>
      <c r="Q9" s="23"/>
      <c r="R9" s="23"/>
      <c r="S9" s="23"/>
      <c r="T9" s="23"/>
      <c r="U9" s="23"/>
      <c r="V9" s="23"/>
      <c r="W9" s="23"/>
      <c r="X9" s="23"/>
      <c r="Y9" s="23"/>
      <c r="Z9" s="23"/>
      <c r="AA9" s="23"/>
      <c r="AB9" s="23"/>
      <c r="AC9" s="24"/>
      <c r="AD9" s="23"/>
      <c r="AE9" s="1"/>
      <c r="AF9" s="1"/>
      <c r="AG9" s="1"/>
      <c r="AH9" s="1"/>
      <c r="AI9" s="1"/>
      <c r="AJ9" s="1"/>
    </row>
    <row r="10" spans="1:36" s="14" customFormat="1" ht="15.75" customHeight="1" x14ac:dyDescent="0.25">
      <c r="A10" s="23"/>
      <c r="B10" s="23"/>
      <c r="C10" s="23"/>
      <c r="D10" s="23"/>
      <c r="E10" s="23"/>
      <c r="F10" s="23"/>
      <c r="G10" s="23"/>
      <c r="H10" s="23"/>
      <c r="I10" s="23"/>
      <c r="J10" s="23"/>
      <c r="K10" s="23"/>
      <c r="L10" s="23"/>
      <c r="M10" s="23"/>
      <c r="N10" s="23"/>
      <c r="O10" s="23"/>
      <c r="P10" s="23"/>
      <c r="Q10" s="23"/>
      <c r="R10" s="23"/>
      <c r="S10" s="23"/>
      <c r="T10" s="23"/>
      <c r="U10" s="23"/>
      <c r="V10" s="23"/>
      <c r="W10" s="23"/>
      <c r="X10" s="23"/>
      <c r="Y10" s="23"/>
      <c r="Z10" s="23"/>
      <c r="AA10" s="23"/>
      <c r="AB10" s="23"/>
      <c r="AC10" s="24"/>
      <c r="AD10" s="23"/>
      <c r="AE10" s="1"/>
      <c r="AF10" s="1"/>
      <c r="AG10" s="1"/>
      <c r="AH10" s="1"/>
      <c r="AI10" s="1"/>
      <c r="AJ10" s="1"/>
    </row>
    <row r="11" spans="1:36" s="14" customFormat="1" ht="15.75" customHeight="1" thickBot="1" x14ac:dyDescent="0.3">
      <c r="A11" s="47"/>
      <c r="B11" s="23"/>
      <c r="C11" s="23"/>
      <c r="D11" s="23"/>
      <c r="E11" s="23"/>
      <c r="F11" s="23"/>
      <c r="G11" s="23"/>
      <c r="H11" s="23"/>
      <c r="I11" s="23"/>
      <c r="J11" s="23"/>
      <c r="K11" s="23"/>
      <c r="L11" s="23"/>
      <c r="M11" s="23"/>
      <c r="N11" s="23"/>
      <c r="O11" s="23"/>
      <c r="P11" s="23"/>
      <c r="Q11" s="23"/>
      <c r="R11" s="23"/>
      <c r="S11" s="23"/>
      <c r="T11" s="23"/>
      <c r="U11" s="23"/>
      <c r="V11" s="23"/>
      <c r="W11" s="23"/>
      <c r="X11" s="23"/>
      <c r="Y11" s="23"/>
      <c r="Z11" s="22"/>
      <c r="AA11" s="22"/>
      <c r="AB11" s="22"/>
      <c r="AC11" s="25"/>
      <c r="AD11" s="57"/>
      <c r="AE11" s="1"/>
      <c r="AF11" s="1"/>
      <c r="AG11" s="1"/>
      <c r="AH11" s="1"/>
      <c r="AI11" s="1"/>
      <c r="AJ11" s="1"/>
    </row>
    <row r="12" spans="1:36" x14ac:dyDescent="0.25">
      <c r="A12" s="136" t="s">
        <v>12</v>
      </c>
      <c r="B12" s="137"/>
      <c r="C12" s="137"/>
      <c r="D12" s="138"/>
      <c r="E12" s="139" t="s">
        <v>13</v>
      </c>
      <c r="F12" s="140"/>
      <c r="G12" s="140"/>
      <c r="H12" s="140"/>
      <c r="I12" s="140"/>
      <c r="J12" s="140"/>
      <c r="K12" s="140"/>
      <c r="L12" s="140"/>
      <c r="M12" s="140"/>
      <c r="N12" s="140"/>
      <c r="O12" s="140"/>
      <c r="P12" s="140"/>
      <c r="Q12" s="140"/>
      <c r="R12" s="140"/>
      <c r="S12" s="140"/>
      <c r="T12" s="140"/>
      <c r="U12" s="140"/>
      <c r="V12" s="140"/>
      <c r="W12" s="140"/>
      <c r="X12" s="141"/>
      <c r="Y12" s="40"/>
      <c r="Z12" s="79" t="s">
        <v>139</v>
      </c>
      <c r="AA12" s="80"/>
      <c r="AB12" s="80"/>
      <c r="AC12" s="80"/>
      <c r="AD12" s="81"/>
      <c r="AE12" s="1"/>
      <c r="AF12" s="79" t="s">
        <v>145</v>
      </c>
      <c r="AG12" s="81"/>
      <c r="AH12" s="1"/>
      <c r="AI12" s="1"/>
      <c r="AJ12" s="1"/>
    </row>
    <row r="13" spans="1:36" x14ac:dyDescent="0.25">
      <c r="A13" s="142" t="s">
        <v>91</v>
      </c>
      <c r="B13" s="100" t="s">
        <v>15</v>
      </c>
      <c r="C13" s="100" t="s">
        <v>16</v>
      </c>
      <c r="D13" s="102" t="s">
        <v>117</v>
      </c>
      <c r="E13" s="104" t="s">
        <v>17</v>
      </c>
      <c r="F13" s="105"/>
      <c r="G13" s="105"/>
      <c r="H13" s="105"/>
      <c r="I13" s="106" t="s">
        <v>18</v>
      </c>
      <c r="J13" s="107"/>
      <c r="K13" s="107"/>
      <c r="L13" s="107"/>
      <c r="M13" s="107"/>
      <c r="N13" s="107"/>
      <c r="O13" s="107"/>
      <c r="P13" s="107"/>
      <c r="Q13" s="107"/>
      <c r="R13" s="34"/>
      <c r="S13" s="34"/>
      <c r="T13" s="106" t="s">
        <v>19</v>
      </c>
      <c r="U13" s="107"/>
      <c r="V13" s="107"/>
      <c r="W13" s="107"/>
      <c r="X13" s="144"/>
      <c r="Y13" s="40"/>
      <c r="Z13" s="82"/>
      <c r="AA13" s="83"/>
      <c r="AB13" s="83"/>
      <c r="AC13" s="83"/>
      <c r="AD13" s="84"/>
      <c r="AE13" s="1"/>
      <c r="AF13" s="82"/>
      <c r="AG13" s="84"/>
      <c r="AH13" s="2"/>
      <c r="AI13" s="2"/>
      <c r="AJ13" s="2"/>
    </row>
    <row r="14" spans="1:36" ht="32.25" customHeight="1" thickBot="1" x14ac:dyDescent="0.3">
      <c r="A14" s="142"/>
      <c r="B14" s="100"/>
      <c r="C14" s="100"/>
      <c r="D14" s="102"/>
      <c r="E14" s="145" t="s">
        <v>21</v>
      </c>
      <c r="F14" s="146"/>
      <c r="G14" s="146"/>
      <c r="H14" s="146"/>
      <c r="I14" s="147" t="s">
        <v>22</v>
      </c>
      <c r="J14" s="149" t="s">
        <v>23</v>
      </c>
      <c r="K14" s="149" t="s">
        <v>24</v>
      </c>
      <c r="L14" s="150" t="s">
        <v>25</v>
      </c>
      <c r="M14" s="100" t="s">
        <v>26</v>
      </c>
      <c r="N14" s="152" t="s">
        <v>27</v>
      </c>
      <c r="O14" s="101" t="s">
        <v>28</v>
      </c>
      <c r="P14" s="100" t="s">
        <v>29</v>
      </c>
      <c r="Q14" s="101" t="s">
        <v>30</v>
      </c>
      <c r="R14" s="101" t="s">
        <v>114</v>
      </c>
      <c r="S14" s="37"/>
      <c r="T14" s="148" t="s">
        <v>31</v>
      </c>
      <c r="U14" s="100" t="s">
        <v>32</v>
      </c>
      <c r="V14" s="101" t="s">
        <v>33</v>
      </c>
      <c r="W14" s="100" t="s">
        <v>116</v>
      </c>
      <c r="X14" s="102"/>
      <c r="Y14" s="48"/>
      <c r="Z14" s="85"/>
      <c r="AA14" s="86"/>
      <c r="AB14" s="86"/>
      <c r="AC14" s="86"/>
      <c r="AD14" s="87"/>
      <c r="AE14" s="2"/>
      <c r="AF14" s="85"/>
      <c r="AG14" s="87"/>
      <c r="AH14" s="2"/>
      <c r="AI14" s="1"/>
      <c r="AJ14" s="2"/>
    </row>
    <row r="15" spans="1:36" ht="74.25" customHeight="1" x14ac:dyDescent="0.25">
      <c r="A15" s="143"/>
      <c r="B15" s="101"/>
      <c r="C15" s="101"/>
      <c r="D15" s="103"/>
      <c r="E15" s="41" t="s">
        <v>92</v>
      </c>
      <c r="F15" s="39" t="s">
        <v>93</v>
      </c>
      <c r="G15" s="3"/>
      <c r="H15" s="4" t="s">
        <v>34</v>
      </c>
      <c r="I15" s="148"/>
      <c r="J15" s="149"/>
      <c r="K15" s="149"/>
      <c r="L15" s="151"/>
      <c r="M15" s="100"/>
      <c r="N15" s="108"/>
      <c r="O15" s="108"/>
      <c r="P15" s="100"/>
      <c r="Q15" s="108"/>
      <c r="R15" s="108"/>
      <c r="S15" s="38"/>
      <c r="T15" s="166"/>
      <c r="U15" s="100"/>
      <c r="V15" s="108"/>
      <c r="W15" s="35" t="s">
        <v>35</v>
      </c>
      <c r="X15" s="42" t="s">
        <v>36</v>
      </c>
      <c r="Y15" s="48"/>
      <c r="Z15" s="51" t="s">
        <v>140</v>
      </c>
      <c r="AA15" s="36" t="s">
        <v>141</v>
      </c>
      <c r="AB15" s="36" t="s">
        <v>142</v>
      </c>
      <c r="AC15" s="36" t="s">
        <v>144</v>
      </c>
      <c r="AD15" s="52" t="s">
        <v>37</v>
      </c>
      <c r="AE15" s="2"/>
      <c r="AF15" s="51" t="s">
        <v>146</v>
      </c>
      <c r="AG15" s="52" t="s">
        <v>147</v>
      </c>
      <c r="AH15" s="2"/>
      <c r="AI15" s="1"/>
      <c r="AJ15" s="2"/>
    </row>
    <row r="16" spans="1:36" ht="100.5" customHeight="1" x14ac:dyDescent="0.25">
      <c r="A16" s="121"/>
      <c r="B16" s="123" t="s">
        <v>157</v>
      </c>
      <c r="C16" s="126" t="s">
        <v>156</v>
      </c>
      <c r="D16" s="126" t="s">
        <v>158</v>
      </c>
      <c r="E16" s="129" t="s">
        <v>110</v>
      </c>
      <c r="F16" s="109" t="s">
        <v>43</v>
      </c>
      <c r="G16" s="74" t="str">
        <f>+CONCATENATE(E16," - ",F16)</f>
        <v>MEDIA - MAYOR</v>
      </c>
      <c r="H16" s="68" t="str">
        <f>+VLOOKUP(G16,Datos!D3:E17,2,FALSE)</f>
        <v>ALTO</v>
      </c>
      <c r="I16" s="111" t="s">
        <v>165</v>
      </c>
      <c r="J16" s="5" t="s">
        <v>38</v>
      </c>
      <c r="K16" s="6" t="s">
        <v>4</v>
      </c>
      <c r="L16" s="7">
        <f>IF(K16="ASIGNADO",15,IF(K16="NO ASIGNADO",0,""))</f>
        <v>15</v>
      </c>
      <c r="M16" s="113">
        <f>SUM(L16:L22)</f>
        <v>100</v>
      </c>
      <c r="N16" s="115" t="s">
        <v>153</v>
      </c>
      <c r="O16" s="165">
        <f>IF(O19="DÉBIL",0,IF(O19="MODERADO",50,IF(O19="FUERTE",100,"")))</f>
        <v>100</v>
      </c>
      <c r="P16" s="162" t="str">
        <f>IF(AND(M19="FUERTE",N16="FUERTE (SIEMPRE SE EJECUTA)"),"NO","SÍ")</f>
        <v>NO</v>
      </c>
      <c r="Q16" s="67" t="s">
        <v>39</v>
      </c>
      <c r="R16" s="157" t="str">
        <f>IF(AND(E16="MUY BAJA",Q19=2),"MUY BAJA",IF(AND(E16="BAJA",Q19=2),"MUY BAJA",IF(AND(E16="MEDIA",Q19=2),"MUY BAJA",IF(AND(E16="ALTA",Q19=2),"BAJA",IF(AND(E16="MUY ALTA",Q19=2),"MEDIA",IF(AND(E16="MUY BAJA",Q19=1),"MUY BAJA",IF(AND(E16="BAJA",Q19=1),"MUY BAJA",IF(AND(E16="MEDIA",Q19=1),"BAJA",IF(AND(E16="ALTA",Q19=1),"MEDIA",IF(AND(E16="MUY ALTA",Q19=1),"ALTA",E16))))))))))</f>
        <v>MUY BAJA</v>
      </c>
      <c r="S16" s="74" t="str">
        <f>+CONCATENATE(R16," - ",F16)</f>
        <v>MUY BAJA - MAYOR</v>
      </c>
      <c r="T16" s="68" t="str">
        <f>+VLOOKUP(S16,Datos!$D$3:$E$17,2,FALSE)</f>
        <v>ALTO</v>
      </c>
      <c r="U16" s="71" t="s">
        <v>135</v>
      </c>
      <c r="V16" s="88" t="s">
        <v>161</v>
      </c>
      <c r="W16" s="123" t="s">
        <v>162</v>
      </c>
      <c r="X16" s="160" t="s">
        <v>163</v>
      </c>
      <c r="Y16" s="49"/>
      <c r="Z16" s="153"/>
      <c r="AA16" s="96"/>
      <c r="AB16" s="92"/>
      <c r="AC16" s="92"/>
      <c r="AD16" s="98"/>
      <c r="AE16" s="1"/>
      <c r="AF16" s="153"/>
      <c r="AG16" s="98"/>
      <c r="AH16" s="1"/>
      <c r="AI16" s="1"/>
      <c r="AJ16" s="1"/>
    </row>
    <row r="17" spans="1:36" ht="100.5" customHeight="1" x14ac:dyDescent="0.25">
      <c r="A17" s="121"/>
      <c r="B17" s="124"/>
      <c r="C17" s="127"/>
      <c r="D17" s="127"/>
      <c r="E17" s="130"/>
      <c r="F17" s="109"/>
      <c r="G17" s="75"/>
      <c r="H17" s="69"/>
      <c r="I17" s="111"/>
      <c r="J17" s="8" t="s">
        <v>42</v>
      </c>
      <c r="K17" s="9" t="s">
        <v>9</v>
      </c>
      <c r="L17" s="10">
        <f>IF(K17="ADECUADO",15,IF(K17="INADECUADO",0,""))</f>
        <v>15</v>
      </c>
      <c r="M17" s="114"/>
      <c r="N17" s="116"/>
      <c r="O17" s="165"/>
      <c r="P17" s="163"/>
      <c r="Q17" s="67"/>
      <c r="R17" s="158"/>
      <c r="S17" s="75"/>
      <c r="T17" s="69"/>
      <c r="U17" s="72"/>
      <c r="V17" s="89"/>
      <c r="W17" s="124"/>
      <c r="X17" s="161"/>
      <c r="Y17" s="49"/>
      <c r="Z17" s="153"/>
      <c r="AA17" s="96"/>
      <c r="AB17" s="92"/>
      <c r="AC17" s="92"/>
      <c r="AD17" s="98"/>
      <c r="AE17" s="1"/>
      <c r="AF17" s="153"/>
      <c r="AG17" s="98"/>
      <c r="AH17" s="1"/>
      <c r="AI17" s="1"/>
      <c r="AJ17" s="1"/>
    </row>
    <row r="18" spans="1:36" ht="100.5" customHeight="1" x14ac:dyDescent="0.25">
      <c r="A18" s="121"/>
      <c r="B18" s="124"/>
      <c r="C18" s="127"/>
      <c r="D18" s="127"/>
      <c r="E18" s="130"/>
      <c r="F18" s="109"/>
      <c r="G18" s="75"/>
      <c r="H18" s="69"/>
      <c r="I18" s="111"/>
      <c r="J18" s="43" t="s">
        <v>44</v>
      </c>
      <c r="K18" s="9" t="s">
        <v>122</v>
      </c>
      <c r="L18" s="10">
        <f>IF(K18="OPORTUNA",15,IF(K18="INOPORTUNA",0,""))</f>
        <v>15</v>
      </c>
      <c r="M18" s="114"/>
      <c r="N18" s="116"/>
      <c r="O18" s="165"/>
      <c r="P18" s="163"/>
      <c r="Q18" s="12" t="s">
        <v>45</v>
      </c>
      <c r="R18" s="158"/>
      <c r="S18" s="75"/>
      <c r="T18" s="69"/>
      <c r="U18" s="72"/>
      <c r="V18" s="89"/>
      <c r="W18" s="124"/>
      <c r="X18" s="161"/>
      <c r="Y18" s="49"/>
      <c r="Z18" s="153"/>
      <c r="AA18" s="96"/>
      <c r="AB18" s="92"/>
      <c r="AC18" s="92"/>
      <c r="AD18" s="98"/>
      <c r="AE18" s="1"/>
      <c r="AF18" s="153"/>
      <c r="AG18" s="98"/>
      <c r="AH18" s="1"/>
      <c r="AI18" s="1"/>
      <c r="AJ18" s="1"/>
    </row>
    <row r="19" spans="1:36" ht="100.5" customHeight="1" x14ac:dyDescent="0.25">
      <c r="A19" s="121"/>
      <c r="B19" s="124"/>
      <c r="C19" s="127"/>
      <c r="D19" s="127"/>
      <c r="E19" s="130"/>
      <c r="F19" s="109"/>
      <c r="G19" s="75"/>
      <c r="H19" s="69"/>
      <c r="I19" s="111"/>
      <c r="J19" s="8" t="s">
        <v>47</v>
      </c>
      <c r="K19" s="9" t="s">
        <v>48</v>
      </c>
      <c r="L19" s="10">
        <f>IF(K19="PREVENIR",15,IF(K19="DETECTAR",10,IF(K19="NO ES UN CONTROL",0,"")))</f>
        <v>15</v>
      </c>
      <c r="M19" s="118" t="str">
        <f>IF(M16&lt;86,"DÉBIL",IF(M16&lt;96,"MODERADO",IF(M16&lt;101,"FUERTE","")))</f>
        <v>FUERTE</v>
      </c>
      <c r="N19" s="116"/>
      <c r="O19" s="62" t="str">
        <f>IF(AND(M19="FUERTE",N16="FUERTE (SIEMPRE SE EJECUTA)"),"FUERTE",IF(OR(M19="DÉBIL",N16="DÉBIL (NO SE EJECUTA)"),"DÉBIL",IF(OR(M19="MODERADO",N16="MODERADO (ALGUNAS VECES)"),"MODERADO")))</f>
        <v>FUERTE</v>
      </c>
      <c r="P19" s="163"/>
      <c r="Q19" s="64">
        <f>IF(AND($O$19="FUERTE",$Q$16="DIRECTAMENTE"),2,IF(AND($O$19="FUERTE",$Q$16="DIRECTAMENTE"),2,IF(AND($O$19="FUERTE",$Q$16="DIRECTAMENTE"),2,IF(AND($O$19="FUERTE",$Q$16="NO DISMINUYE"),0,IF(AND($O$19="MODERADO",$Q$16="DIRECTAMENTE"),1,IF(AND($O$19="MODERADO",$Q$16="DIRECTAMENTE"),1,IF(AND($O$19="MODERADO",$Q$16="DIRECTAMENTE"),1,IF(AND($O$19="MODERADO",$Q$16="NO DISMINUYE"),0,"N/A"))))))))</f>
        <v>2</v>
      </c>
      <c r="R19" s="158"/>
      <c r="S19" s="75"/>
      <c r="T19" s="69"/>
      <c r="U19" s="72"/>
      <c r="V19" s="77" t="s">
        <v>143</v>
      </c>
      <c r="W19" s="124"/>
      <c r="X19" s="77" t="s">
        <v>137</v>
      </c>
      <c r="Y19" s="50"/>
      <c r="Z19" s="153"/>
      <c r="AA19" s="96"/>
      <c r="AB19" s="92"/>
      <c r="AC19" s="92"/>
      <c r="AD19" s="98"/>
      <c r="AE19" s="1"/>
      <c r="AF19" s="153"/>
      <c r="AG19" s="98"/>
      <c r="AH19" s="1"/>
      <c r="AI19" s="1"/>
      <c r="AJ19" s="1"/>
    </row>
    <row r="20" spans="1:36" ht="100.5" customHeight="1" x14ac:dyDescent="0.25">
      <c r="A20" s="121"/>
      <c r="B20" s="124"/>
      <c r="C20" s="127"/>
      <c r="D20" s="127"/>
      <c r="E20" s="130"/>
      <c r="F20" s="109"/>
      <c r="G20" s="75"/>
      <c r="H20" s="69"/>
      <c r="I20" s="111"/>
      <c r="J20" s="8" t="s">
        <v>49</v>
      </c>
      <c r="K20" s="9" t="s">
        <v>11</v>
      </c>
      <c r="L20" s="10">
        <f>IF(K20="CONFIABLE",15,IF(K20="NO CONFIABLE",0,""))</f>
        <v>15</v>
      </c>
      <c r="M20" s="119"/>
      <c r="N20" s="116"/>
      <c r="O20" s="62"/>
      <c r="P20" s="163"/>
      <c r="Q20" s="65"/>
      <c r="R20" s="158"/>
      <c r="S20" s="75"/>
      <c r="T20" s="69"/>
      <c r="U20" s="72"/>
      <c r="V20" s="78"/>
      <c r="W20" s="124"/>
      <c r="X20" s="78"/>
      <c r="Y20" s="50"/>
      <c r="Z20" s="153"/>
      <c r="AA20" s="96"/>
      <c r="AB20" s="92"/>
      <c r="AC20" s="92"/>
      <c r="AD20" s="98"/>
      <c r="AE20" s="1"/>
      <c r="AF20" s="153"/>
      <c r="AG20" s="98"/>
      <c r="AH20" s="1"/>
      <c r="AI20" s="1"/>
      <c r="AJ20" s="1"/>
    </row>
    <row r="21" spans="1:36" ht="100.5" customHeight="1" x14ac:dyDescent="0.25">
      <c r="A21" s="121"/>
      <c r="B21" s="124"/>
      <c r="C21" s="127"/>
      <c r="D21" s="127"/>
      <c r="E21" s="130"/>
      <c r="F21" s="109"/>
      <c r="G21" s="75"/>
      <c r="H21" s="69"/>
      <c r="I21" s="111"/>
      <c r="J21" s="8" t="s">
        <v>50</v>
      </c>
      <c r="K21" s="9" t="s">
        <v>14</v>
      </c>
      <c r="L21" s="10">
        <f>IF(K21="SE INVESTIGAN Y SE RESUELVEN OPORTUNAMENTE",15,IF(K21="NO SE INVESTIGAN Y SE RESUELVEN OPORTUNAMENTE",0,""))</f>
        <v>15</v>
      </c>
      <c r="M21" s="119"/>
      <c r="N21" s="116"/>
      <c r="O21" s="62"/>
      <c r="P21" s="163"/>
      <c r="Q21" s="65"/>
      <c r="R21" s="158"/>
      <c r="S21" s="75"/>
      <c r="T21" s="69"/>
      <c r="U21" s="72"/>
      <c r="V21" s="90"/>
      <c r="W21" s="124"/>
      <c r="X21" s="94" t="s">
        <v>164</v>
      </c>
      <c r="Y21" s="49"/>
      <c r="Z21" s="153"/>
      <c r="AA21" s="96"/>
      <c r="AB21" s="92"/>
      <c r="AC21" s="92"/>
      <c r="AD21" s="98"/>
      <c r="AE21" s="1"/>
      <c r="AF21" s="153"/>
      <c r="AG21" s="98"/>
      <c r="AH21" s="1"/>
      <c r="AI21" s="1"/>
      <c r="AJ21" s="1"/>
    </row>
    <row r="22" spans="1:36" ht="100.5" customHeight="1" thickBot="1" x14ac:dyDescent="0.3">
      <c r="A22" s="122"/>
      <c r="B22" s="125"/>
      <c r="C22" s="128"/>
      <c r="D22" s="128"/>
      <c r="E22" s="131"/>
      <c r="F22" s="110"/>
      <c r="G22" s="76"/>
      <c r="H22" s="70"/>
      <c r="I22" s="112"/>
      <c r="J22" s="44" t="s">
        <v>51</v>
      </c>
      <c r="K22" s="45" t="s">
        <v>20</v>
      </c>
      <c r="L22" s="46">
        <f>IF(K22="COMPLETA",10,IF(K22="INCOMPLETA",5,IF(K22="NO EXISTE",0,"")))</f>
        <v>10</v>
      </c>
      <c r="M22" s="120"/>
      <c r="N22" s="117"/>
      <c r="O22" s="63"/>
      <c r="P22" s="164"/>
      <c r="Q22" s="66"/>
      <c r="R22" s="159"/>
      <c r="S22" s="76"/>
      <c r="T22" s="70"/>
      <c r="U22" s="73"/>
      <c r="V22" s="91"/>
      <c r="W22" s="125"/>
      <c r="X22" s="95"/>
      <c r="Y22" s="49"/>
      <c r="Z22" s="154"/>
      <c r="AA22" s="97"/>
      <c r="AB22" s="93"/>
      <c r="AC22" s="93"/>
      <c r="AD22" s="99"/>
      <c r="AE22" s="1"/>
      <c r="AF22" s="154"/>
      <c r="AG22" s="99"/>
      <c r="AH22" s="1"/>
      <c r="AI22" s="1"/>
      <c r="AJ22" s="1"/>
    </row>
  </sheetData>
  <dataConsolidate/>
  <mergeCells count="72">
    <mergeCell ref="B8:I8"/>
    <mergeCell ref="B9:I9"/>
    <mergeCell ref="AD1:AF1"/>
    <mergeCell ref="AD2:AF2"/>
    <mergeCell ref="AD3:AF3"/>
    <mergeCell ref="AD4:AF4"/>
    <mergeCell ref="B1:AC2"/>
    <mergeCell ref="B3:AC4"/>
    <mergeCell ref="AF12:AG14"/>
    <mergeCell ref="AF16:AF22"/>
    <mergeCell ref="AG16:AG22"/>
    <mergeCell ref="M6:N6"/>
    <mergeCell ref="G16:G22"/>
    <mergeCell ref="R16:R22"/>
    <mergeCell ref="X16:X18"/>
    <mergeCell ref="Q14:Q15"/>
    <mergeCell ref="O14:O15"/>
    <mergeCell ref="P16:P22"/>
    <mergeCell ref="O16:O18"/>
    <mergeCell ref="P14:P15"/>
    <mergeCell ref="T14:T15"/>
    <mergeCell ref="U14:U15"/>
    <mergeCell ref="W16:W22"/>
    <mergeCell ref="Z16:Z22"/>
    <mergeCell ref="A1:A4"/>
    <mergeCell ref="B6:H6"/>
    <mergeCell ref="A12:D12"/>
    <mergeCell ref="E12:X12"/>
    <mergeCell ref="A13:A15"/>
    <mergeCell ref="B13:B15"/>
    <mergeCell ref="T13:X13"/>
    <mergeCell ref="E14:H14"/>
    <mergeCell ref="I14:I15"/>
    <mergeCell ref="J14:J15"/>
    <mergeCell ref="K14:K15"/>
    <mergeCell ref="L14:L15"/>
    <mergeCell ref="M14:M15"/>
    <mergeCell ref="N14:N15"/>
    <mergeCell ref="V14:V15"/>
    <mergeCell ref="W14:X14"/>
    <mergeCell ref="A16:A22"/>
    <mergeCell ref="B16:B22"/>
    <mergeCell ref="C16:C22"/>
    <mergeCell ref="D16:D22"/>
    <mergeCell ref="E16:E22"/>
    <mergeCell ref="F16:F22"/>
    <mergeCell ref="H16:H22"/>
    <mergeCell ref="I16:I22"/>
    <mergeCell ref="M16:M18"/>
    <mergeCell ref="N16:N22"/>
    <mergeCell ref="M19:M22"/>
    <mergeCell ref="C13:C15"/>
    <mergeCell ref="D13:D15"/>
    <mergeCell ref="E13:H13"/>
    <mergeCell ref="I13:Q13"/>
    <mergeCell ref="R14:R15"/>
    <mergeCell ref="X19:X20"/>
    <mergeCell ref="Z12:AD14"/>
    <mergeCell ref="V16:V18"/>
    <mergeCell ref="V19:V20"/>
    <mergeCell ref="V21:V22"/>
    <mergeCell ref="AC16:AC22"/>
    <mergeCell ref="X21:X22"/>
    <mergeCell ref="AA16:AA22"/>
    <mergeCell ref="AB16:AB22"/>
    <mergeCell ref="AD16:AD22"/>
    <mergeCell ref="O19:O22"/>
    <mergeCell ref="Q19:Q22"/>
    <mergeCell ref="Q16:Q17"/>
    <mergeCell ref="T16:T22"/>
    <mergeCell ref="U16:U22"/>
    <mergeCell ref="S16:S22"/>
  </mergeCells>
  <conditionalFormatting sqref="H16:H22">
    <cfRule type="containsText" dxfId="5" priority="12" operator="containsText" text="EXTREMO">
      <formula>NOT(ISERROR(SEARCH("EXTREMO",H16)))</formula>
    </cfRule>
    <cfRule type="containsText" dxfId="4" priority="13" operator="containsText" text="ALTO">
      <formula>NOT(ISERROR(SEARCH("ALTO",H16)))</formula>
    </cfRule>
    <cfRule type="containsText" dxfId="3" priority="14" operator="containsText" text="MODERADO">
      <formula>NOT(ISERROR(SEARCH("MODERADO",H16)))</formula>
    </cfRule>
  </conditionalFormatting>
  <conditionalFormatting sqref="T16:T22">
    <cfRule type="containsText" dxfId="2" priority="1" operator="containsText" text="EXTREMO">
      <formula>NOT(ISERROR(SEARCH("EXTREMO",T16)))</formula>
    </cfRule>
    <cfRule type="containsText" dxfId="1" priority="2" operator="containsText" text="ALTO">
      <formula>NOT(ISERROR(SEARCH("ALTO",T16)))</formula>
    </cfRule>
    <cfRule type="containsText" dxfId="0" priority="3" operator="containsText" text="MODERADO">
      <formula>NOT(ISERROR(SEARCH("MODERADO",T16)))</formula>
    </cfRule>
  </conditionalFormatting>
  <dataValidations count="1">
    <dataValidation type="list" allowBlank="1" showInputMessage="1" showErrorMessage="1" sqref="Q16:Q17" xr:uid="{3993155C-8C7B-472E-BF88-20C663FE241B}">
      <formula1>$AE$19:$AE$21</formula1>
    </dataValidation>
  </dataValidations>
  <pageMargins left="0.70866141732283472" right="0.70866141732283472" top="0.74803149606299213" bottom="0.74803149606299213" header="0.31496062992125984" footer="0.31496062992125984"/>
  <pageSetup scale="14" fitToWidth="2" fitToHeight="2" orientation="landscape"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DF3E83F7-E827-41D4-9D70-8EC7813050C7}">
          <x14:formula1>
            <xm:f>Datos!$J$5:$L$5</xm:f>
          </x14:formula1>
          <xm:sqref>K19</xm:sqref>
        </x14:dataValidation>
        <x14:dataValidation type="list" allowBlank="1" showInputMessage="1" showErrorMessage="1" xr:uid="{6F7C15BA-07C8-43F7-9DB3-EA011C717F84}">
          <x14:formula1>
            <xm:f>Datos!$A$11:$A$13</xm:f>
          </x14:formula1>
          <xm:sqref>U16:U22</xm:sqref>
        </x14:dataValidation>
        <x14:dataValidation type="list" allowBlank="1" showInputMessage="1" showErrorMessage="1" xr:uid="{8E3CFAC4-75A6-40F4-AAD1-9F34E51B3EEE}">
          <x14:formula1>
            <xm:f>Datos!$J$7:$K$7</xm:f>
          </x14:formula1>
          <xm:sqref>K21</xm:sqref>
        </x14:dataValidation>
        <x14:dataValidation type="list" allowBlank="1" showInputMessage="1" showErrorMessage="1" xr:uid="{27D28193-0F75-4F4D-8D32-298C19D42BA7}">
          <x14:formula1>
            <xm:f>Datos!$J$6:$K$6</xm:f>
          </x14:formula1>
          <xm:sqref>K20</xm:sqref>
        </x14:dataValidation>
        <x14:dataValidation type="list" allowBlank="1" showInputMessage="1" showErrorMessage="1" xr:uid="{9ECA6DED-0CE3-4D86-A286-D1DCAA54D3E6}">
          <x14:formula1>
            <xm:f>Datos!$J$3:$K$3</xm:f>
          </x14:formula1>
          <xm:sqref>K17</xm:sqref>
        </x14:dataValidation>
        <x14:dataValidation type="list" allowBlank="1" showInputMessage="1" showErrorMessage="1" xr:uid="{47CAD802-F707-465A-99CA-6FF7C8FCEAFA}">
          <x14:formula1>
            <xm:f>Datos!$J$2:$K$2</xm:f>
          </x14:formula1>
          <xm:sqref>K16</xm:sqref>
        </x14:dataValidation>
        <x14:dataValidation type="list" allowBlank="1" showInputMessage="1" showErrorMessage="1" xr:uid="{F2859424-D928-4BD9-B7C5-0D6120E7EAE8}">
          <x14:formula1>
            <xm:f>Datos!$J$8:$L$8</xm:f>
          </x14:formula1>
          <xm:sqref>K22</xm:sqref>
        </x14:dataValidation>
        <x14:dataValidation type="list" allowBlank="1" showInputMessage="1" showErrorMessage="1" xr:uid="{7F1943C0-07F6-410F-9F18-E3142E305EB7}">
          <x14:formula1>
            <xm:f>Datos!$B$3:$B$5</xm:f>
          </x14:formula1>
          <xm:sqref>F16:F22</xm:sqref>
        </x14:dataValidation>
        <x14:dataValidation type="list" allowBlank="1" showInputMessage="1" showErrorMessage="1" xr:uid="{299F8FAB-2CA6-4E4C-B84A-C1C2EEEA8629}">
          <x14:formula1>
            <xm:f>Datos!$A$3:$A$7</xm:f>
          </x14:formula1>
          <xm:sqref>E16</xm:sqref>
        </x14:dataValidation>
        <x14:dataValidation type="list" allowBlank="1" showInputMessage="1" showErrorMessage="1" xr:uid="{2DBE33C8-EB01-4226-AD14-367F7BCEE6D2}">
          <x14:formula1>
            <xm:f>Datos!$J$4:$K$4</xm:f>
          </x14:formula1>
          <xm:sqref>K18</xm:sqref>
        </x14:dataValidation>
        <x14:dataValidation type="list" allowBlank="1" showInputMessage="1" showErrorMessage="1" xr:uid="{20B6DE06-DC9C-42A2-A3F4-57CDBB2D0BA8}">
          <x14:formula1>
            <xm:f>Datos!$A$17:$A$18</xm:f>
          </x14:formula1>
          <xm:sqref>V21:V22</xm:sqref>
        </x14:dataValidation>
        <x14:dataValidation type="list" allowBlank="1" showInputMessage="1" showErrorMessage="1" xr:uid="{60F1D263-5BD7-415E-B019-3044214B7188}">
          <x14:formula1>
            <xm:f>Datos!$I$14:$I$16</xm:f>
          </x14:formula1>
          <xm:sqref>N16:N22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B4A57-69FD-478E-BA6F-477ECA181030}">
  <dimension ref="A2:L18"/>
  <sheetViews>
    <sheetView workbookViewId="0">
      <selection activeCell="I17" sqref="I17"/>
    </sheetView>
  </sheetViews>
  <sheetFormatPr baseColWidth="10" defaultRowHeight="15" x14ac:dyDescent="0.25"/>
  <cols>
    <col min="1" max="1" width="30.7109375" customWidth="1"/>
    <col min="2" max="2" width="23" customWidth="1"/>
    <col min="4" max="4" width="31" bestFit="1" customWidth="1"/>
    <col min="9" max="9" width="68.5703125" customWidth="1"/>
    <col min="10" max="12" width="17.140625" customWidth="1"/>
  </cols>
  <sheetData>
    <row r="2" spans="1:12" ht="15.75" x14ac:dyDescent="0.25">
      <c r="A2" t="s">
        <v>92</v>
      </c>
      <c r="B2" t="s">
        <v>93</v>
      </c>
      <c r="D2" s="14" t="s">
        <v>94</v>
      </c>
      <c r="E2" s="14"/>
      <c r="I2" s="5" t="s">
        <v>38</v>
      </c>
      <c r="J2" t="s">
        <v>118</v>
      </c>
      <c r="K2" t="s">
        <v>119</v>
      </c>
    </row>
    <row r="3" spans="1:12" ht="31.5" x14ac:dyDescent="0.25">
      <c r="A3" t="s">
        <v>108</v>
      </c>
      <c r="B3" t="s">
        <v>10</v>
      </c>
      <c r="D3" s="14" t="s">
        <v>95</v>
      </c>
      <c r="E3" s="14" t="s">
        <v>10</v>
      </c>
      <c r="I3" s="8" t="s">
        <v>42</v>
      </c>
      <c r="J3" t="s">
        <v>120</v>
      </c>
      <c r="K3" t="s">
        <v>121</v>
      </c>
    </row>
    <row r="4" spans="1:12" ht="31.5" x14ac:dyDescent="0.25">
      <c r="A4" t="s">
        <v>109</v>
      </c>
      <c r="B4" t="s">
        <v>43</v>
      </c>
      <c r="D4" s="14" t="s">
        <v>96</v>
      </c>
      <c r="E4" s="14" t="s">
        <v>41</v>
      </c>
      <c r="I4" s="11" t="s">
        <v>44</v>
      </c>
      <c r="J4" t="s">
        <v>122</v>
      </c>
      <c r="K4" t="s">
        <v>123</v>
      </c>
    </row>
    <row r="5" spans="1:12" ht="63" x14ac:dyDescent="0.25">
      <c r="A5" t="s">
        <v>110</v>
      </c>
      <c r="B5" t="s">
        <v>46</v>
      </c>
      <c r="D5" s="14" t="s">
        <v>97</v>
      </c>
      <c r="E5" s="14" t="s">
        <v>40</v>
      </c>
      <c r="I5" s="8" t="s">
        <v>47</v>
      </c>
      <c r="J5" t="s">
        <v>124</v>
      </c>
      <c r="K5" t="s">
        <v>125</v>
      </c>
      <c r="L5" t="s">
        <v>126</v>
      </c>
    </row>
    <row r="6" spans="1:12" ht="31.5" x14ac:dyDescent="0.25">
      <c r="A6" t="s">
        <v>111</v>
      </c>
      <c r="D6" s="14" t="s">
        <v>98</v>
      </c>
      <c r="E6" s="14" t="s">
        <v>10</v>
      </c>
      <c r="I6" s="8" t="s">
        <v>49</v>
      </c>
      <c r="J6" t="s">
        <v>127</v>
      </c>
      <c r="K6" t="s">
        <v>128</v>
      </c>
    </row>
    <row r="7" spans="1:12" ht="47.25" x14ac:dyDescent="0.25">
      <c r="A7" t="s">
        <v>112</v>
      </c>
      <c r="D7" s="14" t="s">
        <v>99</v>
      </c>
      <c r="E7" s="14" t="s">
        <v>41</v>
      </c>
      <c r="I7" s="8" t="s">
        <v>50</v>
      </c>
      <c r="J7" s="21" t="s">
        <v>129</v>
      </c>
      <c r="K7" s="21" t="s">
        <v>130</v>
      </c>
    </row>
    <row r="8" spans="1:12" ht="31.5" x14ac:dyDescent="0.25">
      <c r="D8" s="14" t="s">
        <v>100</v>
      </c>
      <c r="E8" s="14" t="s">
        <v>40</v>
      </c>
      <c r="I8" s="13" t="s">
        <v>51</v>
      </c>
      <c r="J8" t="s">
        <v>131</v>
      </c>
      <c r="K8" t="s">
        <v>132</v>
      </c>
      <c r="L8" t="s">
        <v>133</v>
      </c>
    </row>
    <row r="9" spans="1:12" x14ac:dyDescent="0.25">
      <c r="A9" t="s">
        <v>134</v>
      </c>
      <c r="D9" s="14" t="s">
        <v>101</v>
      </c>
      <c r="E9" s="14" t="s">
        <v>10</v>
      </c>
    </row>
    <row r="10" spans="1:12" x14ac:dyDescent="0.25">
      <c r="D10" s="14" t="s">
        <v>115</v>
      </c>
      <c r="E10" s="14" t="s">
        <v>41</v>
      </c>
    </row>
    <row r="11" spans="1:12" x14ac:dyDescent="0.25">
      <c r="A11" t="s">
        <v>135</v>
      </c>
      <c r="D11" s="14" t="s">
        <v>102</v>
      </c>
      <c r="E11" s="14" t="s">
        <v>40</v>
      </c>
    </row>
    <row r="12" spans="1:12" x14ac:dyDescent="0.25">
      <c r="A12" t="s">
        <v>136</v>
      </c>
      <c r="D12" s="14" t="s">
        <v>103</v>
      </c>
      <c r="E12" s="14" t="s">
        <v>41</v>
      </c>
    </row>
    <row r="13" spans="1:12" x14ac:dyDescent="0.25">
      <c r="D13" s="14" t="s">
        <v>104</v>
      </c>
      <c r="E13" s="14" t="s">
        <v>41</v>
      </c>
      <c r="I13" s="14" t="s">
        <v>149</v>
      </c>
    </row>
    <row r="14" spans="1:12" x14ac:dyDescent="0.25">
      <c r="D14" s="14" t="s">
        <v>105</v>
      </c>
      <c r="E14" s="14" t="s">
        <v>40</v>
      </c>
      <c r="I14" s="14" t="s">
        <v>150</v>
      </c>
    </row>
    <row r="15" spans="1:12" x14ac:dyDescent="0.25">
      <c r="D15" s="14" t="s">
        <v>106</v>
      </c>
      <c r="E15" s="14" t="s">
        <v>41</v>
      </c>
      <c r="I15" s="14" t="s">
        <v>151</v>
      </c>
    </row>
    <row r="16" spans="1:12" x14ac:dyDescent="0.25">
      <c r="A16" t="s">
        <v>143</v>
      </c>
      <c r="D16" s="14" t="s">
        <v>107</v>
      </c>
      <c r="E16" s="14" t="s">
        <v>41</v>
      </c>
      <c r="I16" s="14" t="s">
        <v>152</v>
      </c>
    </row>
    <row r="17" spans="1:5" x14ac:dyDescent="0.25">
      <c r="A17" t="s">
        <v>57</v>
      </c>
      <c r="D17" s="14" t="s">
        <v>113</v>
      </c>
      <c r="E17" s="14" t="s">
        <v>40</v>
      </c>
    </row>
    <row r="18" spans="1:5" x14ac:dyDescent="0.25">
      <c r="A18" t="s">
        <v>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9BC9E-1342-4B27-B7E6-88039020CAD1}">
  <dimension ref="A1:D29"/>
  <sheetViews>
    <sheetView workbookViewId="0">
      <selection activeCell="D23" sqref="D23"/>
    </sheetView>
  </sheetViews>
  <sheetFormatPr baseColWidth="10" defaultRowHeight="15" x14ac:dyDescent="0.25"/>
  <cols>
    <col min="1" max="1" width="4.85546875" customWidth="1"/>
    <col min="2" max="2" width="77.42578125" customWidth="1"/>
    <col min="3" max="4" width="30.7109375" customWidth="1"/>
  </cols>
  <sheetData>
    <row r="1" spans="1:4" ht="15.75" thickBot="1" x14ac:dyDescent="0.3">
      <c r="A1" s="184" t="s">
        <v>52</v>
      </c>
      <c r="B1" s="185"/>
      <c r="C1" s="185"/>
      <c r="D1" s="186"/>
    </row>
    <row r="2" spans="1:4" ht="15.75" thickBot="1" x14ac:dyDescent="0.3">
      <c r="A2" s="187" t="s">
        <v>53</v>
      </c>
      <c r="B2" s="15" t="s">
        <v>54</v>
      </c>
      <c r="C2" s="189" t="s">
        <v>55</v>
      </c>
      <c r="D2" s="190"/>
    </row>
    <row r="3" spans="1:4" ht="15.75" thickBot="1" x14ac:dyDescent="0.3">
      <c r="A3" s="188"/>
      <c r="B3" s="16" t="s">
        <v>56</v>
      </c>
      <c r="C3" s="18" t="s">
        <v>57</v>
      </c>
      <c r="D3" s="18" t="s">
        <v>7</v>
      </c>
    </row>
    <row r="4" spans="1:4" ht="15.75" thickBot="1" x14ac:dyDescent="0.3">
      <c r="A4" s="19">
        <v>1</v>
      </c>
      <c r="B4" s="17" t="s">
        <v>58</v>
      </c>
      <c r="C4" s="61" t="s">
        <v>154</v>
      </c>
      <c r="D4" s="61"/>
    </row>
    <row r="5" spans="1:4" ht="15.75" thickBot="1" x14ac:dyDescent="0.3">
      <c r="A5" s="19">
        <v>2</v>
      </c>
      <c r="B5" s="17" t="s">
        <v>59</v>
      </c>
      <c r="C5" s="61" t="s">
        <v>154</v>
      </c>
      <c r="D5" s="61"/>
    </row>
    <row r="6" spans="1:4" ht="15.75" thickBot="1" x14ac:dyDescent="0.3">
      <c r="A6" s="19">
        <v>3</v>
      </c>
      <c r="B6" s="17" t="s">
        <v>60</v>
      </c>
      <c r="C6" s="61"/>
      <c r="D6" s="61" t="s">
        <v>154</v>
      </c>
    </row>
    <row r="7" spans="1:4" ht="15.75" thickBot="1" x14ac:dyDescent="0.3">
      <c r="A7" s="19">
        <v>4</v>
      </c>
      <c r="B7" s="17" t="s">
        <v>61</v>
      </c>
      <c r="C7" s="61"/>
      <c r="D7" s="61" t="s">
        <v>154</v>
      </c>
    </row>
    <row r="8" spans="1:4" ht="15.75" thickBot="1" x14ac:dyDescent="0.3">
      <c r="A8" s="19">
        <v>5</v>
      </c>
      <c r="B8" s="17" t="s">
        <v>62</v>
      </c>
      <c r="C8" s="61" t="s">
        <v>154</v>
      </c>
      <c r="D8" s="61"/>
    </row>
    <row r="9" spans="1:4" ht="15.75" thickBot="1" x14ac:dyDescent="0.3">
      <c r="A9" s="19">
        <v>6</v>
      </c>
      <c r="B9" s="17" t="s">
        <v>63</v>
      </c>
      <c r="C9" s="61"/>
      <c r="D9" s="61" t="s">
        <v>154</v>
      </c>
    </row>
    <row r="10" spans="1:4" ht="15.75" thickBot="1" x14ac:dyDescent="0.3">
      <c r="A10" s="19">
        <v>7</v>
      </c>
      <c r="B10" s="17" t="s">
        <v>64</v>
      </c>
      <c r="C10" s="61" t="s">
        <v>154</v>
      </c>
      <c r="D10" s="61"/>
    </row>
    <row r="11" spans="1:4" ht="15.75" thickBot="1" x14ac:dyDescent="0.3">
      <c r="A11" s="19">
        <v>8</v>
      </c>
      <c r="B11" s="17" t="s">
        <v>65</v>
      </c>
      <c r="C11" s="61"/>
      <c r="D11" s="61" t="s">
        <v>154</v>
      </c>
    </row>
    <row r="12" spans="1:4" ht="15.75" thickBot="1" x14ac:dyDescent="0.3">
      <c r="A12" s="19">
        <v>9</v>
      </c>
      <c r="B12" s="17" t="s">
        <v>66</v>
      </c>
      <c r="C12" s="61" t="s">
        <v>154</v>
      </c>
      <c r="D12" s="61"/>
    </row>
    <row r="13" spans="1:4" ht="15.75" thickBot="1" x14ac:dyDescent="0.3">
      <c r="A13" s="19">
        <v>10</v>
      </c>
      <c r="B13" s="17" t="s">
        <v>67</v>
      </c>
      <c r="C13" s="61" t="s">
        <v>154</v>
      </c>
      <c r="D13" s="61"/>
    </row>
    <row r="14" spans="1:4" ht="15.75" thickBot="1" x14ac:dyDescent="0.3">
      <c r="A14" s="19">
        <v>11</v>
      </c>
      <c r="B14" s="17" t="s">
        <v>68</v>
      </c>
      <c r="C14" s="61" t="s">
        <v>154</v>
      </c>
      <c r="D14" s="61"/>
    </row>
    <row r="15" spans="1:4" ht="15.75" thickBot="1" x14ac:dyDescent="0.3">
      <c r="A15" s="19">
        <v>12</v>
      </c>
      <c r="B15" s="17" t="s">
        <v>69</v>
      </c>
      <c r="C15" s="61" t="s">
        <v>154</v>
      </c>
      <c r="D15" s="61"/>
    </row>
    <row r="16" spans="1:4" ht="15.75" thickBot="1" x14ac:dyDescent="0.3">
      <c r="A16" s="19">
        <v>13</v>
      </c>
      <c r="B16" s="17" t="s">
        <v>70</v>
      </c>
      <c r="C16" s="61"/>
      <c r="D16" s="61" t="s">
        <v>154</v>
      </c>
    </row>
    <row r="17" spans="1:4" ht="15.75" thickBot="1" x14ac:dyDescent="0.3">
      <c r="A17" s="19">
        <v>14</v>
      </c>
      <c r="B17" s="17" t="s">
        <v>71</v>
      </c>
      <c r="C17" s="61"/>
      <c r="D17" s="61" t="s">
        <v>154</v>
      </c>
    </row>
    <row r="18" spans="1:4" ht="15.75" thickBot="1" x14ac:dyDescent="0.3">
      <c r="A18" s="19">
        <v>15</v>
      </c>
      <c r="B18" s="17" t="s">
        <v>72</v>
      </c>
      <c r="C18" s="61"/>
      <c r="D18" s="61" t="s">
        <v>154</v>
      </c>
    </row>
    <row r="19" spans="1:4" ht="15.75" thickBot="1" x14ac:dyDescent="0.3">
      <c r="A19" s="19">
        <v>16</v>
      </c>
      <c r="B19" s="17" t="s">
        <v>73</v>
      </c>
      <c r="C19" s="61"/>
      <c r="D19" s="61" t="s">
        <v>154</v>
      </c>
    </row>
    <row r="20" spans="1:4" ht="15.75" thickBot="1" x14ac:dyDescent="0.3">
      <c r="A20" s="19">
        <v>17</v>
      </c>
      <c r="B20" s="17" t="s">
        <v>74</v>
      </c>
      <c r="C20" s="61"/>
      <c r="D20" s="61" t="s">
        <v>154</v>
      </c>
    </row>
    <row r="21" spans="1:4" ht="15.75" thickBot="1" x14ac:dyDescent="0.3">
      <c r="A21" s="19">
        <v>18</v>
      </c>
      <c r="B21" s="17" t="s">
        <v>75</v>
      </c>
      <c r="C21" s="61"/>
      <c r="D21" s="61" t="s">
        <v>154</v>
      </c>
    </row>
    <row r="22" spans="1:4" ht="15.75" thickBot="1" x14ac:dyDescent="0.3">
      <c r="A22" s="20">
        <v>19</v>
      </c>
      <c r="B22" s="17" t="s">
        <v>76</v>
      </c>
      <c r="C22" s="61"/>
      <c r="D22" s="61" t="s">
        <v>154</v>
      </c>
    </row>
    <row r="23" spans="1:4" ht="15" customHeight="1" thickBot="1" x14ac:dyDescent="0.3">
      <c r="A23" s="195" t="s">
        <v>77</v>
      </c>
      <c r="B23" s="196"/>
      <c r="C23" s="59">
        <f>+COUNTA(C4:C22)</f>
        <v>8</v>
      </c>
      <c r="D23" s="59">
        <f>+COUNTA(D4:D22)</f>
        <v>11</v>
      </c>
    </row>
    <row r="24" spans="1:4" x14ac:dyDescent="0.25">
      <c r="A24" s="191" t="s">
        <v>78</v>
      </c>
      <c r="B24" s="191"/>
      <c r="C24" s="192"/>
      <c r="D24" s="192"/>
    </row>
    <row r="25" spans="1:4" x14ac:dyDescent="0.25">
      <c r="A25" s="193" t="s">
        <v>79</v>
      </c>
      <c r="B25" s="193"/>
      <c r="C25" s="193"/>
      <c r="D25" s="193"/>
    </row>
    <row r="26" spans="1:4" ht="15.75" thickBot="1" x14ac:dyDescent="0.3">
      <c r="A26" s="194" t="s">
        <v>80</v>
      </c>
      <c r="B26" s="194"/>
      <c r="C26" s="194"/>
      <c r="D26" s="194"/>
    </row>
    <row r="27" spans="1:4" ht="15.75" thickBot="1" x14ac:dyDescent="0.3">
      <c r="A27" s="178" t="s">
        <v>81</v>
      </c>
      <c r="B27" s="179"/>
      <c r="C27" s="180"/>
      <c r="D27" s="60" t="str">
        <f>+IF(C23&lt;=5,"X", " ")</f>
        <v xml:space="preserve"> </v>
      </c>
    </row>
    <row r="28" spans="1:4" ht="15.75" thickBot="1" x14ac:dyDescent="0.3">
      <c r="A28" s="178" t="s">
        <v>82</v>
      </c>
      <c r="B28" s="179"/>
      <c r="C28" s="180"/>
      <c r="D28" s="60" t="str">
        <f>+IF(AND(C23&gt;5,C23&lt;12),"X"," ")</f>
        <v>X</v>
      </c>
    </row>
    <row r="29" spans="1:4" ht="15.75" thickBot="1" x14ac:dyDescent="0.3">
      <c r="A29" s="181" t="s">
        <v>83</v>
      </c>
      <c r="B29" s="182"/>
      <c r="C29" s="183"/>
      <c r="D29" s="60" t="str">
        <f>+IF(C23&gt;12,"X"," ")</f>
        <v xml:space="preserve"> </v>
      </c>
    </row>
  </sheetData>
  <mergeCells count="10">
    <mergeCell ref="A27:C27"/>
    <mergeCell ref="A28:C28"/>
    <mergeCell ref="A29:C29"/>
    <mergeCell ref="A1:D1"/>
    <mergeCell ref="A2:A3"/>
    <mergeCell ref="C2:D2"/>
    <mergeCell ref="A24:D24"/>
    <mergeCell ref="A25:D25"/>
    <mergeCell ref="A26:D26"/>
    <mergeCell ref="A23:B2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FORMATO</vt:lpstr>
      <vt:lpstr>Datos</vt:lpstr>
      <vt:lpstr>ENCUESTA DE IMPACTO</vt:lpstr>
      <vt:lpstr>FORMATO!Área_de_impresión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Katherine Betancour Garcia</dc:creator>
  <cp:lastModifiedBy>Willington Granados Herrera</cp:lastModifiedBy>
  <cp:lastPrinted>2021-12-14T22:22:11Z</cp:lastPrinted>
  <dcterms:created xsi:type="dcterms:W3CDTF">2020-01-16T20:08:19Z</dcterms:created>
  <dcterms:modified xsi:type="dcterms:W3CDTF">2022-01-28T21:54:40Z</dcterms:modified>
</cp:coreProperties>
</file>