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mc:AlternateContent xmlns:mc="http://schemas.openxmlformats.org/markup-compatibility/2006">
    <mc:Choice Requires="x15">
      <x15ac:absPath xmlns:x15ac="http://schemas.microsoft.com/office/spreadsheetml/2010/11/ac" url="C:\Users\yulyg\Desktop\mapas de riesgos 2019\Estratégicos\"/>
    </mc:Choice>
  </mc:AlternateContent>
  <xr:revisionPtr revIDLastSave="0" documentId="8_{8FFC5344-D1D7-4338-AB68-00A4DF4673DF}" xr6:coauthVersionLast="36" xr6:coauthVersionMax="36" xr10:uidLastSave="{00000000-0000-0000-0000-000000000000}"/>
  <bookViews>
    <workbookView xWindow="0" yWindow="0" windowWidth="28800" windowHeight="11925" xr2:uid="{00000000-000D-0000-FFFF-FFFF00000000}"/>
  </bookViews>
  <sheets>
    <sheet name="FORMATO" sheetId="6" r:id="rId1"/>
    <sheet name="INSTRUCTIVO DE DILIGENCIAMIENTO" sheetId="7" r:id="rId2"/>
    <sheet name="ENCUESTA IMPACTO RIESGO 1" sheetId="11" r:id="rId3"/>
    <sheet name="ENCUESTA IMPACTO RIESGO 2" sheetId="12" r:id="rId4"/>
    <sheet name="ENCUESTA IMPACTO RIESGO 3" sheetId="13" r:id="rId5"/>
  </sheets>
  <definedNames>
    <definedName name="_xlnm.Print_Area" localSheetId="0">FORMATO!$A$1:$XEX$60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54" i="6" l="1"/>
  <c r="N53" i="6"/>
  <c r="N52" i="6"/>
  <c r="N51" i="6"/>
  <c r="N50" i="6"/>
  <c r="J50" i="6"/>
  <c r="N49" i="6"/>
  <c r="N48" i="6"/>
  <c r="I48" i="6"/>
  <c r="Y48" i="6" s="1"/>
  <c r="G48" i="6"/>
  <c r="N47" i="6"/>
  <c r="N46" i="6"/>
  <c r="N45" i="6"/>
  <c r="N44" i="6"/>
  <c r="N43" i="6"/>
  <c r="J43" i="6"/>
  <c r="N42" i="6"/>
  <c r="N41" i="6"/>
  <c r="I41" i="6"/>
  <c r="Y41" i="6" s="1"/>
  <c r="G41" i="6"/>
  <c r="N33" i="6"/>
  <c r="N32" i="6"/>
  <c r="N31" i="6"/>
  <c r="N30" i="6"/>
  <c r="N29" i="6"/>
  <c r="J29" i="6"/>
  <c r="N28" i="6"/>
  <c r="N27" i="6"/>
  <c r="I27" i="6"/>
  <c r="Y27" i="6" s="1"/>
  <c r="G27" i="6"/>
  <c r="O48" i="6" l="1"/>
  <c r="P48" i="6" s="1"/>
  <c r="S48" i="6" s="1"/>
  <c r="O41" i="6"/>
  <c r="P41" i="6" s="1"/>
  <c r="Q41" i="6" s="1"/>
  <c r="R41" i="6" s="1"/>
  <c r="W41" i="6" s="1"/>
  <c r="Q48" i="6"/>
  <c r="R48" i="6" s="1"/>
  <c r="W48" i="6" s="1"/>
  <c r="S41" i="6"/>
  <c r="O27" i="6"/>
  <c r="P27" i="6" s="1"/>
  <c r="Q27" i="6" s="1"/>
  <c r="R27" i="6" s="1"/>
  <c r="T48" i="6" l="1"/>
  <c r="X41" i="6"/>
  <c r="T41" i="6"/>
  <c r="S27" i="6"/>
  <c r="X27" i="6" s="1"/>
  <c r="W27" i="6"/>
  <c r="V27" i="6"/>
  <c r="T27" i="6" l="1"/>
  <c r="J22" i="6"/>
  <c r="N40" i="6"/>
  <c r="N39" i="6"/>
  <c r="N38" i="6"/>
  <c r="N37" i="6"/>
  <c r="N36" i="6"/>
  <c r="J36" i="6"/>
  <c r="N35" i="6"/>
  <c r="N34" i="6"/>
  <c r="I34" i="6"/>
  <c r="Y34" i="6" s="1"/>
  <c r="G34" i="6"/>
  <c r="O34" i="6" l="1"/>
  <c r="P34" i="6" s="1"/>
  <c r="Q34" i="6" s="1"/>
  <c r="R34" i="6" s="1"/>
  <c r="S34" i="6" l="1"/>
  <c r="T34" i="6" s="1"/>
  <c r="W34" i="6"/>
  <c r="X34" i="6" l="1"/>
  <c r="J15" i="6"/>
  <c r="N26" i="6" l="1"/>
  <c r="N25" i="6"/>
  <c r="N24" i="6"/>
  <c r="N23" i="6"/>
  <c r="N22" i="6"/>
  <c r="N21" i="6"/>
  <c r="N20" i="6"/>
  <c r="G20" i="6"/>
  <c r="N19" i="6"/>
  <c r="N18" i="6"/>
  <c r="N17" i="6"/>
  <c r="N16" i="6"/>
  <c r="N15" i="6"/>
  <c r="N14" i="6"/>
  <c r="N13" i="6"/>
  <c r="G13" i="6"/>
  <c r="O13" i="6" l="1"/>
  <c r="P13" i="6" s="1"/>
  <c r="Q13" i="6" s="1"/>
  <c r="R13" i="6" s="1"/>
  <c r="O20" i="6"/>
  <c r="P20" i="6" s="1"/>
  <c r="Q20" i="6" s="1"/>
  <c r="R20" i="6" s="1"/>
  <c r="W20" i="6" l="1"/>
  <c r="V20" i="6"/>
  <c r="V13" i="6"/>
  <c r="W13" i="6"/>
  <c r="I20" i="6" l="1"/>
  <c r="S20" i="6" s="1"/>
  <c r="I13" i="6"/>
  <c r="S13" i="6" s="1"/>
  <c r="X13" i="6" s="1"/>
  <c r="X20" i="6" l="1"/>
  <c r="T20" i="6"/>
  <c r="T13" i="6"/>
  <c r="Y20" i="6" l="1"/>
  <c r="Y1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Angelica Perez Martinez</author>
    <author>Yuly Milena Gomez Romero</author>
  </authors>
  <commentList>
    <comment ref="K41" authorId="0" shapeId="0" xr:uid="{976795A9-CC4B-492F-BE19-D2F8B6EC86CB}">
      <text>
        <r>
          <rPr>
            <b/>
            <sz val="14"/>
            <color indexed="81"/>
            <rFont val="Tahoma"/>
            <family val="2"/>
          </rPr>
          <t>Se deben relacionar los controles que</t>
        </r>
        <r>
          <rPr>
            <b/>
            <sz val="9"/>
            <color indexed="81"/>
            <rFont val="Tahoma"/>
            <family val="2"/>
          </rPr>
          <t xml:space="preserve"> </t>
        </r>
        <r>
          <rPr>
            <b/>
            <sz val="14"/>
            <color indexed="81"/>
            <rFont val="Tahoma"/>
            <family val="2"/>
          </rPr>
          <t xml:space="preserve">la Entidad se encuentra ejecutando para minimizar ese riesgo identificado. No es apropiado relacionar acciones a futuro, debido que además implica la incertidumbre y la variable del tiempo que impedirá verificar dichos controles relacionados. 
</t>
        </r>
      </text>
    </comment>
    <comment ref="C48" authorId="1" shapeId="0" xr:uid="{88C7C4B9-1FE4-4FBD-A95E-87A78977DC69}">
      <text>
        <r>
          <rPr>
            <b/>
            <sz val="9"/>
            <color indexed="81"/>
            <rFont val="Tahoma"/>
            <family val="2"/>
          </rPr>
          <t>Yuly Milena Gomez Romero:</t>
        </r>
        <r>
          <rPr>
            <sz val="9"/>
            <color indexed="81"/>
            <rFont val="Tahoma"/>
            <family val="2"/>
          </rPr>
          <t xml:space="preserve">
 acción u omisión + uso del poder + desviación de la gestión de lo público + el beneficio privado,  revisar la  redacción .</t>
        </r>
      </text>
    </comment>
  </commentList>
</comments>
</file>

<file path=xl/sharedStrings.xml><?xml version="1.0" encoding="utf-8"?>
<sst xmlns="http://schemas.openxmlformats.org/spreadsheetml/2006/main" count="437" uniqueCount="192">
  <si>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</si>
  <si>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</si>
  <si>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</si>
  <si>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</si>
  <si>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</si>
  <si>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</si>
  <si>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</si>
  <si>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</si>
  <si>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</si>
  <si>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</si>
  <si>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</si>
  <si>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</si>
  <si>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</si>
  <si>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</si>
  <si>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</si>
  <si>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</si>
  <si>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</si>
  <si>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</si>
  <si>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</si>
  <si>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</si>
  <si>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</si>
  <si>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</si>
  <si>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SÍ/NO</t>
  </si>
  <si>
    <t>EVALUACIÓN DEL RIESGO</t>
  </si>
  <si>
    <t>INSTRUCCIONES DE DILIGENCIAMIENTO</t>
  </si>
  <si>
    <t>CONTROL</t>
  </si>
  <si>
    <t>ELABORÓ</t>
  </si>
  <si>
    <t>FECHA</t>
  </si>
  <si>
    <t>CONTROL DE CAMBIOS</t>
  </si>
  <si>
    <t>¿En el tiempo que lleva la herramienta ha demostrado ser efectiva?</t>
  </si>
  <si>
    <t>¿La frecuencia de ejecución del control y seguimiento es adecuada?</t>
  </si>
  <si>
    <t>REVISION Y APROBACIÓN</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</si>
  <si>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</si>
  <si>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</si>
  <si>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</si>
  <si>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</si>
  <si>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</si>
  <si>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</si>
  <si>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</si>
  <si>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</si>
  <si>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</si>
  <si>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</si>
  <si>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</si>
  <si>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</si>
  <si>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</si>
  <si>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</si>
  <si>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</si>
  <si>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</si>
  <si>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Se establecen siete preguntas con el fin de determinar que controles se aplican a cada uno de los procesos que sean analizados. A continuación se establece una casilla con las opciones de respuesta SI/NO que se debe responder para cada una de las siete preguntas relacionadas.</t>
  </si>
  <si>
    <t xml:space="preserve">CONTROL </t>
  </si>
  <si>
    <t>PROCESO/
OBJETIVO</t>
  </si>
  <si>
    <t>ÁREA*</t>
  </si>
  <si>
    <t>ACCIONES DE CONTINGENCIA</t>
  </si>
  <si>
    <t>FECHA DE ACTUALIZACIÓN:</t>
  </si>
  <si>
    <t>P</t>
  </si>
  <si>
    <t>I</t>
  </si>
  <si>
    <t>R</t>
  </si>
  <si>
    <t>RI</t>
  </si>
  <si>
    <t>RRI</t>
  </si>
  <si>
    <t>RP</t>
  </si>
  <si>
    <t>RC</t>
  </si>
  <si>
    <t>RRC</t>
  </si>
  <si>
    <t>FORMULACIÓN</t>
  </si>
  <si>
    <t>SEGUIMIENTO 1</t>
  </si>
  <si>
    <t>SEGUIMIENTO 2</t>
  </si>
  <si>
    <t>SEGUIMIENTO 3</t>
  </si>
  <si>
    <r>
      <t xml:space="preserve">ACCIÓN: </t>
    </r>
    <r>
      <rPr>
        <sz val="11"/>
        <color theme="1"/>
        <rFont val="Calibri"/>
        <family val="2"/>
        <scheme val="minor"/>
      </rPr>
      <t>(Marcar con "X")</t>
    </r>
  </si>
  <si>
    <t>ANÁLISIS DEL RIESGO</t>
  </si>
  <si>
    <t>IMPACTO
Aplicar Encuesta</t>
  </si>
  <si>
    <t>ACCIÓN(ES)</t>
  </si>
  <si>
    <t>Se deben relacionar los nombres y los cargos de las personas que intervienen en el proceso de la construcción y seguimiento de los Mapas de Riesgos, es decir, del área quien los elabora, quien lo revisa,  del lider del proceso y la persona que realiza el acompañamiento bien sea de la oficina Asesora de Planeación o de la oficina de Control Interno.</t>
  </si>
  <si>
    <t xml:space="preserve">DESCRIPCIÓN DE CAMBIOS </t>
  </si>
  <si>
    <t>se deben definir los elementos con lo cuales se medirá el avance de la ejecución.</t>
  </si>
  <si>
    <t>Nombrar el cargo de la persona que lideró el avance de la acción.</t>
  </si>
  <si>
    <t>Se deben nombrar las acciones que se realizán para avanzar en el fortalecimiento de los controles, es decir, reunión con el areá…, avance en el documento…, oficialización del procedimiento… (dependiendo de las acciones asociadas al control que se hayan determinado)</t>
  </si>
  <si>
    <t xml:space="preserve">Se debe registrar las fechas en las que se realizan las acciones de seguimiento. </t>
  </si>
  <si>
    <t xml:space="preserve">FECHA  </t>
  </si>
  <si>
    <t>MONITOREO Y REVISIÓN
(SEGUIMIENTO)</t>
  </si>
  <si>
    <t>Se deben registrar las evidencias de las acciones ejecutadas, es decir actas, avances en los documentos, entre otros que se consideren para este fin.</t>
  </si>
  <si>
    <t>Se deben identificar las acciones que se llevarán a cabo para llevar los riesgos identificados a ZONA DE RIESGO BAJA. Estas acciones son tendientes a crear o fortalecer los controles existentes. Se sugiere revisar las 7 preguntas referentes a los controles como guia para identificar falencias en los intrumentos, frecuencias entre otras.</t>
  </si>
  <si>
    <t xml:space="preserve">Se debe definir el periodo de tiempo en el cual se van a implementar las acciones que se llevarán a cabo para controlar y llevar a ZONA DE RIESGO BAJA los riesgos identificados. </t>
  </si>
  <si>
    <t xml:space="preserve">ACCIONES ASOCIADAS AL CONTROL
</t>
  </si>
  <si>
    <t>Relacionar las acciones estratégicas y operativas que ayudarán a controlar el impacto del riesgo en caso de su materilización. Esto puede suceder  en el caso de que los controles establecidos fallen y se deba actuar de manera urgente con el fin de evitar situaciones de emergencia y a minimizar sus consecuencias negativas.</t>
  </si>
  <si>
    <r>
      <t xml:space="preserve">¿El control previene la materialización del riesgo (afecta probabilidad)
¿El control permite enfrentar la situación en caso de materialización (afecta impacto)?
Se debe definir después de hacer análisis del proceso y sus controles si la existencia o falta de los mismos puede afectar la probabilidad o el impacto. En esta celda solo se debe seleccionar en la lista desplegable Impacto o Probabilidad, el instrumento está formulado para calcular autimanticamente la zona de </t>
    </r>
    <r>
      <rPr>
        <b/>
        <sz val="12"/>
        <color theme="1"/>
        <rFont val="Times New Roman"/>
        <family val="1"/>
      </rPr>
      <t>riesgo residual</t>
    </r>
    <r>
      <rPr>
        <sz val="12"/>
        <color theme="1"/>
        <rFont val="Times New Roman"/>
        <family val="1"/>
      </rPr>
      <t xml:space="preserve"> en la que se clasifica el riesgo y que es con la que hay que definir que acciones se deben implementar para llevar los riesgos identificados  a ZONA DE RIESGO BAJO, zona de riesgo que nos indica que en caso de que el riesgo se materilice el instituto es capaz de asumir el impacto ya que su incidencia será minima.</t>
    </r>
  </si>
  <si>
    <r>
      <t>CONTROLES</t>
    </r>
    <r>
      <rPr>
        <sz val="11"/>
        <color theme="1"/>
        <rFont val="Times New Roman"/>
        <family val="1"/>
      </rPr>
      <t xml:space="preserve"> 
(Preguntas de la existencia de controles)</t>
    </r>
  </si>
  <si>
    <t xml:space="preserve">Redactar de forma clara y consisa la forma en la que se ejerce el control en el proceso, para esto relacionar los instrumentos existentes (Manuales, formatos, procedimientos, intructivos), los cargos de las personas que relizan el control, los aplicativos si se cuenta con ellos, entre otros dependiendo de cada caso en particular. </t>
  </si>
  <si>
    <t>El instrumento está formulado para realizar el cruce entre los valores de las variables de Probabilidad e Impacto. Esta zona se llama zona de Riesgo Inherente y arroja en su calculo una zona de riesgo que es la que hay que trabajar con el fin de bajarla.  Esta información se diligencia de manera automática usando los valores que se ingresen en los campos Probabilidad e Impacto, campos previamente diligenciados.</t>
  </si>
  <si>
    <t xml:space="preserve">Es la oportunidad de ocurrencia de un evento de riesgo. Se mide según la frecuencia (número de veces en que se ha presentado el riesgo en un período determinado) o por la factibilidad (factores internos o externos que pueden determinar que el riesgo se presente). Se hace necesario el análisis de diferente fuentes como registros historicos, Informes, PQRS, hallazgos de los entes de control, memoria institucional de los funcionarios.
</t>
  </si>
  <si>
    <r>
      <t xml:space="preserve">ZONA DE RIESGO INHERENTE
</t>
    </r>
    <r>
      <rPr>
        <sz val="11"/>
        <color theme="1"/>
        <rFont val="Times New Roman"/>
        <family val="1"/>
      </rPr>
      <t>Hace referencia al riesgo antes de analizar los controles que se tengan para que el mismo no se materialice</t>
    </r>
    <r>
      <rPr>
        <b/>
        <sz val="11"/>
        <color theme="1"/>
        <rFont val="Times New Roman"/>
        <family val="1"/>
      </rPr>
      <t>.</t>
    </r>
  </si>
  <si>
    <t>Constituyen los efectos de la ocurrencia del riesgo sobre los objetivos de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entre otros.</t>
  </si>
  <si>
    <r>
      <t xml:space="preserve">Los riesgos son futuros eventos inciertos, los cuales pueden influir en el cumplimiento de los objetivos de las organizaciones, incluyendo sus objetivos estratégicos, operacionales, financieros y de cumplimiento.
Se realiza determinando las causas, fuentes del riesgo y los eventos con base en el análisis de contexto para la entidad y del proceso, que pueden afectar el logro de los objetivos. El cual estará asociado a aquellos eventos o situaciones que pueden entorpecer el normal desarrollo de los objetivos del proceso, es necesario referirse a sus características o las formas en que se observa o manifiesta. En este caso es posible hacer una corta descripción del riesgo dentro de la identificación.
</t>
    </r>
    <r>
      <rPr>
        <b/>
        <sz val="12"/>
        <color theme="1"/>
        <rFont val="Times New Roman"/>
        <family val="1"/>
      </rPr>
      <t>COMO HERRAMIENTA BÁSICA PARA EL ANÁLISIS DEL CONTEXTO DEL PROCESO SE SUGIERE UTILIZAR LAS CARACTERIZACIONES DE LOS MISMOS, DONDE ES POSIBLE CONTAR CON ESTE PANORAMA. SI ESTOS DOCUMENTOS ESTÁN DESACTUALIZADOS O NO SE HAN ELABORADO, ES IMPORTANTE ACTUALIZARLOS O ELABORARLOS ANTES DE CONTINUAR CON LA METODOLOGÍA DE ADMINISTRACIÓN DEL RIESGO.</t>
    </r>
  </si>
  <si>
    <t xml:space="preserve">Posibilidad de que por acción u omisión, se use el poder para poder desviar la gestión de lo público hacia un beneficio privado.
Es necesario que en la descripción del riesgo concurran los componentes de su definición: acción u omisión + uso del poder + desviación de la gestión de lo público + el beneficio privado.
Con el fin de facilitar la identificación de riesgos de corrupción y de evitar que se presenten confusiones entre un riesgo de gestión y uno de corrupción, se sugiere la utilización de la Matriz de
definición de riesgo de corrupción, que incorpora cada uno de los componentes de su definición.
Si en la descripción del riesgo, las casillas son contestadas todas afirmativamente, se trata de un riesgo de corrupción.
</t>
  </si>
  <si>
    <t xml:space="preserve">DEFINICIÓN RIESGO DE CORRUPCIÓN </t>
  </si>
  <si>
    <t xml:space="preserve">Son los medios, las circunstancias y agentes generadores de riesgo, entendidos todos los sujetos u objetos que tienen la capacidad de originar un riesgo. Este campo debe ser diligenciado describiendo brevemente la causa del riesgo identificado.
</t>
  </si>
  <si>
    <r>
      <t xml:space="preserve">Registrar el nombre del proceso para el cual que aplica el Mapa de Riesgos de Gestión. En IDIPRON hay procesos que estan compuestos por áreas, para estos casos en la primera casilla (PROCESO / OBJETIVO) se debe diligenciar el proceso macro junto con el objetivo del proceso y a seguir en la segunda casilla (ÁREA*/ OBJETIVO) junto con su objetivo.
</t>
    </r>
    <r>
      <rPr>
        <b/>
        <sz val="12"/>
        <color theme="1"/>
        <rFont val="Times New Roman"/>
        <family val="1"/>
      </rPr>
      <t xml:space="preserve">Ejemplo. </t>
    </r>
    <r>
      <rPr>
        <sz val="12"/>
        <color theme="1"/>
        <rFont val="Times New Roman"/>
        <family val="1"/>
      </rPr>
      <t xml:space="preserve">
-Gestión financiera (Proceso) esta compuesto por (Áreas)Tesoreria, Contabilidad y Presupuesto. 
-Modelo Pegagógico SE3: Esta compuesto por las Áreas de Derecho: Salud, Sociolegal, Sicosocial y Espiritulidad, Educación, Emprender. 
Estos Objetivos se pueden encontrar en el documento llamado Caracterización o en su defecto en el documento de la Plataforma Estrategica.
</t>
    </r>
  </si>
  <si>
    <t>PROCESO/OBJETIVO
ÁREA*/ OBJETIVO</t>
  </si>
  <si>
    <t>Se debe marcar con X únicamente una acción que sea la que la que corresponde, es decir, si es Formulación, o seguimiento. Esto determina a quien se le envia el formato, para aprobación, consolidación y publicación, ya que la formulación corresponde a la oficina Asesora de Planeación y debe ser enviado desde el correo del lider del área a el correo planeacion@idipron.gov.co y los seguimientos corresponden a la oficina de Control Interno, que debe ser dirigido de igual forma al correo controlinterno@idipron.gov.co.</t>
  </si>
  <si>
    <t>ACCIÓN:</t>
  </si>
  <si>
    <t xml:space="preserve">Registrar la fecha en la que le documento es aprobado por el líder del área. </t>
  </si>
  <si>
    <t xml:space="preserve">Para el diligenciamiento de este instrumento tenga en cuenta:
La formulación se realiza 1 vez al año con el apoyo de la Oficina Asesora de Planeación 
Los seguimientos (A ser públicados con corte a las fechas 30 de abril, 31 de agosto y 31 de diciembre de cada año) será efectuado por la Oficina de Control Interno. </t>
  </si>
  <si>
    <t>OFICIALIZACIÓN</t>
  </si>
  <si>
    <t>FORMATO PARA DETERMINAR EL IMPACTO</t>
  </si>
  <si>
    <t xml:space="preserve">Nº </t>
  </si>
  <si>
    <t xml:space="preserve">PREGUNTA </t>
  </si>
  <si>
    <t>SI EL RIESGO DE CORRUPCIÓN SE MATERIALIZA PODRÍA...</t>
  </si>
  <si>
    <t>RESPUESTA</t>
  </si>
  <si>
    <t>SI</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</si>
  <si>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</si>
  <si>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</si>
  <si>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</si>
  <si>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</si>
  <si>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</si>
  <si>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</si>
  <si>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</si>
  <si>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</si>
  <si>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</si>
  <si>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</si>
  <si>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</si>
  <si>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</si>
  <si>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</si>
  <si>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</si>
  <si>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</si>
  <si>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</si>
  <si>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</si>
  <si>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</si>
  <si>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</si>
  <si>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</si>
  <si>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t xml:space="preserve"> Son las consecuencias o efectos que puede generar la materialización del riesgo en la entidad. 
Para determinar el impacto se adjunta la siguiente encuesta que ayudará para una correcta determinación de esta variable (Se tres formatos de encuenta, dejela como parte de las evidencias del mapa).
Despues de determinar el número de respuestas afirmativas y cruzarlo con la tabla de calificación del riesgo de Impacto se debe seleccionar la opción.
</t>
  </si>
  <si>
    <t>En esta celda se debe relacionar los cambios en la información del Mapa de Riesgos. Deben estar incluidas la fecha de la formulación y las fechas de los seguimientos. Adicionalmente si se presentan cambios en la formulación tambien deben estar relacionadas en este campo.</t>
  </si>
  <si>
    <t xml:space="preserve">Para la oficialización de la formulación del Mapa de Riesgos de Corrupción es necesario que posterior a la aprobación por parte del líder del proceso se envié a traves de su correo oficial, o de un correo aprobado por el lider del proceso al correo planeacion@idipron.gov.co junto con el respectivo memorando sin firmar (para evitar impresión del documento). 
Para los seguimientos se deben adjuntar al correo de Control Interno las evidencias pertinentes a los avances que para el periodo se halla realizado a traves de su correo oficial, o de un correo aprobado por el lider del proceso al correo controlinterno@idipron.gov.co junto con el respectivo memorando sin firmar (para evitar impresión del documento). </t>
  </si>
  <si>
    <r>
      <rPr>
        <b/>
        <sz val="11"/>
        <color theme="1"/>
        <rFont val="Times New Roman"/>
        <family val="1"/>
      </rPr>
      <t xml:space="preserve">CATASTROFICO: </t>
    </r>
    <r>
      <rPr>
        <sz val="11"/>
        <color theme="1"/>
        <rFont val="Times New Roman"/>
        <family val="1"/>
      </rPr>
      <t>Genera consecuencias desastrosas para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</si>
  <si>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</si>
  <si>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MODERADO: </t>
    </r>
    <r>
      <rPr>
        <sz val="11"/>
        <color theme="1"/>
        <rFont val="Times New Roman"/>
        <family val="1"/>
      </rPr>
      <t>Genera medianas consecuencias sobre la entidad.</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</si>
  <si>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</si>
  <si>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t>TOTAL PREGUNTAS AFIRMATIVAS:                     
TOTAL PREGUNTAS NEGATIVAS:</t>
  </si>
  <si>
    <t>¿Generar daño ambiental?</t>
  </si>
  <si>
    <t>x</t>
  </si>
  <si>
    <t xml:space="preserve">PLANEACIÓN </t>
  </si>
  <si>
    <t xml:space="preserve">1. Acceso de usuarios a la información sensible del NNAJ  registrada en el Sistema de Información Misional - SIMI.
2. Usuarios del Sistema de Información Misional que no conocen la política de confidencialidad del Instituto
</t>
  </si>
  <si>
    <t>En caso de que encuentre el acceso irregular al Sistema de Información Misional se debe bloquear  inmediatamente el acceso, identificar la información que pudo ser alterada, informar al (la) Jefe de Planeación.</t>
  </si>
  <si>
    <t>Se cuenta con un profesional Administrador de SIMI, el cual es la persona responsable de otorgar los permisos de los roles temporales (Dependiendo del tiempo del contrato) Creación, edición y/o consulta. 
Se establece que solo el administrador de SIMI podrá realizar la adjudicación de roles. 
El SIMI muestra en pantalla la cedula y la fecha de inserción del profesional que ingreso información al sistema igualmente para las modificaciones que se realizan.</t>
  </si>
  <si>
    <t>Octubre de 2019</t>
  </si>
  <si>
    <t>Posibilidad de favorecimiento a terceros entregando información de NNAJ con fines políticos o económicos.</t>
  </si>
  <si>
    <t>Para 2018 se reforzaron los controles asociados a este riesgo. 
Con el fin de mantener monitoreado este riesgo ya que se encuentra en nivel 10 BAJA se piensa trabajar con el área de Gestión del Desarrollo Humano - Capacitaciones en el conocimiento del Código de Integridad del Instituto con el fin de controlar el componente ético de la posibilidad de  ocurrencia de este riesgos, ya que el componente técnologico fue abarcado en la vigencia pasada. 
Se generarán correos masivos recordando la importancia del buen uso de la información de los NNAJ haciendo enfasís en las consecuencias del tratamiento de Datos Personales.
Se generarán alertas en medios técnologicos con el fín de socializar la responsabilidad del manejo de la información a cargo de IDIPRON.</t>
  </si>
  <si>
    <t xml:space="preserve">Actas 
Copia de la información socializada </t>
  </si>
  <si>
    <t>Administrador del SIMI</t>
  </si>
  <si>
    <t># Número de acciones implementadas / # de acciones a implementar</t>
  </si>
  <si>
    <t>1. Inflar cifras de los proyectos para obtención de mayor presupuesto
2. Tráfico de influencias para la manipulación de la información 
3. Soborno</t>
  </si>
  <si>
    <t>Posibilidad de manipular la información o realizar seguimiento inadecuado de los proyectos formulandolos y direccionandolos a intereses particulares y no a necesidades reales de los beneficiarios</t>
  </si>
  <si>
    <t xml:space="preserve">
1. Perdida de recursos del presupuesto
2. Pérdida de credibilidad e imagen de la entidad
3. Pérdida por sanción o indemnización de daños por desvío o pérdida de recursos
</t>
  </si>
  <si>
    <t xml:space="preserve">Mantener actualizada la información en el link de Transparencia y acceso a la información Pública realizando la publicaciones dentro de los tiempos establecidos por la ley.  </t>
  </si>
  <si>
    <t>Publicaciones en el Link de Transparencia</t>
  </si>
  <si>
    <t>Responsable Area de Presupuesto y Jefe de Oficina Asesora Jurídica</t>
  </si>
  <si>
    <t># de publicaciones realizadas en la vigencia</t>
  </si>
  <si>
    <t>1. Entrega de información sensible de los NNAJ sin autorización o solicitud oficial
2. Uso de la información con fines políticos, económicos o sociales que incida en la imagen institutcional.
3. Sanciones legales, fiscales y disciplinarias
4. Vulnerar derechos constitucionales de los NNAJ</t>
  </si>
  <si>
    <t>Diciembre de 2019</t>
  </si>
  <si>
    <t>La formulación y el seguimiento de los proyectos de IDIPRON se realizan de forma participativa, incluyendo a los lideres de la Entidad.
Se cuenta con controles externos como enviar la información a la Secretaria de Hacienda para Garantizar que la información relacionada con el presupuesto y la contratación este oportunamente publicada y sea objeto de control.
Se puede verificar la información en: 
http://www.idipron.gov.co/presupuesto-en-ejecucion-e-histor</t>
  </si>
  <si>
    <r>
      <rPr>
        <b/>
        <sz val="9"/>
        <color theme="1"/>
        <rFont val="Calibri"/>
        <family val="2"/>
        <scheme val="minor"/>
      </rPr>
      <t xml:space="preserve">COMUNICACIONES </t>
    </r>
    <r>
      <rPr>
        <sz val="9"/>
        <color theme="1"/>
        <rFont val="Calibri"/>
        <family val="2"/>
        <scheme val="minor"/>
      </rPr>
      <t xml:space="preserve">
El proceso de comunicaciones en el IDIPRON se fundamenta en una estrategia de comunicaciones cuyo objetivo propende por el fortalecimiento y posicionamiento de la imagen institucional ante las demás entidades distritales y nacionales, proyectando y difundiendo las diferentes actividades de gestión del modelo pedagógico del instituto; teniendo en cuenta todas sus etapas, contextos pedagógicos de intervención y áreas de derecho, garantizando un adecuado flujo de comunicación con el público interno y externo</t>
    </r>
  </si>
  <si>
    <t>BAJA</t>
  </si>
  <si>
    <t>COMUNICACIONES</t>
  </si>
  <si>
    <t>Uso de los equipos de  la Entidad para realizar trabajos personales,  ajenos a los compromisos adquiridos con el Instituto. (Se aprovecha un bien público para un beneficio personal)</t>
  </si>
  <si>
    <r>
      <t>P</t>
    </r>
    <r>
      <rPr>
        <sz val="12"/>
        <color theme="1"/>
        <rFont val="Calibri"/>
        <family val="2"/>
        <scheme val="minor"/>
      </rPr>
      <t xml:space="preserve">rimar el interés y lucro personal para dar un indebido uso de los equipos de trabajo proporcionado por la Entidad  para que el área cumpla con sus obligaciones. </t>
    </r>
  </si>
  <si>
    <t xml:space="preserve">
- Sanciones por los entes de control.  
- Detrimento de los equipos. 
- Retardos en los otros procesos o compromisos del Instituto. 
</t>
  </si>
  <si>
    <r>
      <t xml:space="preserve">PLANEACIÓN  
</t>
    </r>
    <r>
      <rPr>
        <sz val="10"/>
        <color theme="1"/>
        <rFont val="Times New Roman"/>
        <family val="1"/>
      </rPr>
      <t>Proyectar con base en el contexto estratégico, el Plan de Desarrollo vigente en Bogotá y la Participación de la Ciudadanía, los compromisos de corto y mediano plazo, para el cumplimiento de la misión de la Entidad en el marco de la política pública y en busca del mejoramiento continuo, que apoye la prevención protección y restitución de los derechos a los niños, niñas, adolescentes y jóvenes del IDIPRON; lo cual se materializa en planes, programas y proyectos.</t>
    </r>
  </si>
  <si>
    <t>Actualmente los equipos cuando son usados por fuera del Instituto, son autorizados por el área de infraestructura, revisados por los guardias de seguridad y se permite su salida con la firma de un memorando con el número de radicado del área 1001. Sin embargo este memorando no garantiza la plena seguridad del uso adecuado de los mismos, por lo cual el área de comunicaciones creará un formato para dar seguimiento a estas salidas.</t>
  </si>
  <si>
    <t>Comunicar al jefe del área sobre el riesgo materializado por la pérdida o daños encontrados en los equipos del Instituto.
- Informar al equipo de sistemas en caso de que esté en riesgo la información del Instituto para proceder a recuperar y proteger la misma.</t>
  </si>
  <si>
    <t xml:space="preserve">Constituye a todas las evidencias de las acciones que sean realizadas para disminuir el riesgo. </t>
  </si>
  <si>
    <t xml:space="preserve">Revisión trimestral </t>
  </si>
  <si>
    <r>
      <t xml:space="preserve">
</t>
    </r>
    <r>
      <rPr>
        <sz val="12"/>
        <color theme="1"/>
        <rFont val="Calibri"/>
        <family val="2"/>
        <scheme val="minor"/>
      </rPr>
      <t xml:space="preserve">Crear un formato aprobado que permita tener control de los equipos del área de comunicaciones que son sacados de la Entidad para los eventos Institucionales. </t>
    </r>
    <r>
      <rPr>
        <sz val="11"/>
        <color theme="1"/>
        <rFont val="Calibri"/>
        <family val="2"/>
        <scheme val="minor"/>
      </rPr>
      <t xml:space="preserve">
</t>
    </r>
  </si>
  <si>
    <r>
      <rPr>
        <b/>
        <sz val="10"/>
        <color theme="1"/>
        <rFont val="Times New Roman"/>
        <family val="1"/>
      </rPr>
      <t>GESTIÓN DE MEJORAMIENTO</t>
    </r>
    <r>
      <rPr>
        <sz val="10"/>
        <color theme="1"/>
        <rFont val="Times New Roman"/>
        <family val="1"/>
      </rPr>
      <t xml:space="preserve">
Mejorar Continuamente el Sistema Integrado de Gestión mediante la aplicación de acciones de mejora fundamentadas en la medición de la eficacia, eficiencia y efectividad de las políticas, objetivos, los resultados de auditorias, indicadores, riesgos, producto no conforme, quejas y reclamos y revisión por la dirección con el fin de  satisfacer la necesidades y expectativas del cliente</t>
    </r>
  </si>
  <si>
    <t>GESTIÓN DE MEJORAMIENTO</t>
  </si>
  <si>
    <t xml:space="preserve">1. Susceptibilidad de modificación de documentos.
2. Permisos para el cargue de documentos en la plataforma.
3. Interes de actores que quieran favorecer a terceros
4. Amiguismo
</t>
  </si>
  <si>
    <t>Ajustes a la documentación oficial del instituto por intereses propios o de terceros</t>
  </si>
  <si>
    <t xml:space="preserve">1. Incumplimiento de la normatividad vigente. 
2. Sanciones legales, fiscales y disciplinarias
3. Pérdida de credibilidad e imagen de la entidad
</t>
  </si>
  <si>
    <t>Para la creación o modificación de cada uno de los documentos oficiales del Instituto se requiere el trabajo conjunto de los profesionales del área junto con el acompañamiento de un profesional de la Oficina Asesora de Planeación. Posterior a las revisiones y ajustes de fondo y forma se envia al Lider del Proceso para su revisión. Los cambios, ajustes y justificación se consignan en el documento "CONTROL DE DOCUMENTOS 
E-MEJ-FT-002" para garantizar la trazabilidad y monitoreo de cada documento hasta su obsolencia. 
A el formato "Control de documentos" se le agregó una celda para llevar un control sobre los consecutivos</t>
  </si>
  <si>
    <t>En caso de encontrarse con un documento que pretenda por el beneficio irregular de un tercero debe ser detenido el proceso de oficialización e informar a las oficinas de Control Interno y Control Interno Disciplinario</t>
  </si>
  <si>
    <t>El Instituto asume el riesgo</t>
  </si>
  <si>
    <t>CONTROL DE DOCUMENTOS 
E-MEJ-FT-002</t>
  </si>
  <si>
    <t>N/A</t>
  </si>
  <si>
    <r>
      <t xml:space="preserve">INVESTIGACIÓN:
</t>
    </r>
    <r>
      <rPr>
        <sz val="10"/>
        <color theme="1"/>
        <rFont val="Times New Roman"/>
        <family val="1"/>
      </rPr>
      <t>Producción de conocimiento  con el propósito de aportar en la transformación de las condiciones de vida de niñas, niños, adolescentes y jóvenes que se encuentran en situación de calle y/o en riesgo de calle, por medio del mejoramiento de los procesos misionales y la comprensión de las problemáticas relacionadas con la vida en calle.</t>
    </r>
  </si>
  <si>
    <t>INVESTIGACIONES</t>
  </si>
  <si>
    <t xml:space="preserve"> Falta de principios éticos en la investigación.        
Falta de supervisión en el desarrollo de los estudios y/o trabajos de investigación.    
Falta de seguimiento a la toma de decisiones basadas en la información proporcionada.</t>
  </si>
  <si>
    <t>Manipulacion de información, de estudios o trabajos de investigación con el fin de desviar y favorecer intereses particulares al focalizar acciones.</t>
  </si>
  <si>
    <t xml:space="preserve"> Implementación ineficiente de los proyectos o iniciativas y una focalización errónea de los procesos misionales.
 Pérdida de credibilidad institucional.
Demandas a la entidad.</t>
  </si>
  <si>
    <t xml:space="preserve"> Incumplimiento en tiempos y productos definidos en el marco de convenios interaministrativos. 
Utilización de los recursos destinados para el desarrollo de actividades de investigación en fines diferentes de los acordados en el marco de convenios interadministrativos.</t>
  </si>
  <si>
    <t xml:space="preserve"> Malversacion o desvío de los recursos provenientes de alianzas estratégicas entidades públicas o privadas destinados a generar productos de investigación y a mejorar el cumplimiento de la misión institucional.</t>
  </si>
  <si>
    <t xml:space="preserve"> Reducir las posibilidades del establecimiento de alianzas estratégicas que potencialicen la labor de la entidad.
 Pérdidad de confianza hacia la entidad y el Distrito.
No lograr los objetivos estratégicos de la entidad.</t>
  </si>
  <si>
    <t xml:space="preserve">Seguimiento y acompañamiento a cada uno de los procesos por parte de la coordinación del área.
Actualización de los procedimientos y etapas básicos de investigación dentro del instituto.
Establecer resolución de las condiciones y sanciones relacionadas con el manejo ético y responsable de la información dentro de la labor investigativa. 
</t>
  </si>
  <si>
    <t>Seguimiento mensual a la ejecución de las actividades programadas, con el registro de actividades mediante acta.
Acompañamiento a  cada una de las fases de los procesos de investigación en el marco de convenios interadministrativos.</t>
  </si>
  <si>
    <t>FORMULACIÓN - MAPA DE RIESGOS DE CORRUPCIÓN VIGENCIA - 2019</t>
  </si>
  <si>
    <t>YULY MILENA GÓMEZ ROMERO - PROFESIONAL OAP</t>
  </si>
  <si>
    <t>MAPAS DE RIESGOS DE CORRUPCIÓN - PROCESOS ESTRATÉGICOS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</si>
</sst>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0"/>
      <name val="Calibri"/>
      <family val="2"/>
      <scheme val="minor"/>
    </font>
    <font>
      <b/>
      <sz val="11"/>
      <color theme="1"/>
      <name val="Calibri"/>
      <family val="2"/>
      <scheme val="minor"/>
    </font>
    <font>
      <b/>
      <sz val="9"/>
      <color theme="1"/>
      <name val="Calibri"/>
      <family val="2"/>
      <scheme val="minor"/>
    </font>
    <font>
      <b/>
      <sz val="11"/>
      <color theme="0"/>
      <name val="Calibri"/>
      <family val="2"/>
      <scheme val="minor"/>
    </font>
    <font>
      <b/>
      <sz val="12"/>
      <color theme="1"/>
      <name val="Calibri"/>
      <family val="2"/>
      <scheme val="minor"/>
    </font>
    <font>
      <sz val="10"/>
      <name val="Calibri"/>
      <family val="2"/>
      <scheme val="minor"/>
    </font>
    <font>
      <b/>
      <sz val="10"/>
      <color theme="0"/>
      <name val="Calibri"/>
      <family val="2"/>
      <scheme val="minor"/>
    </font>
    <font>
      <b/>
      <sz val="10"/>
      <name val="Calibri"/>
      <family val="2"/>
      <scheme val="minor"/>
    </font>
    <font>
      <b/>
      <sz val="11"/>
      <name val="Calibri"/>
      <family val="2"/>
      <scheme val="minor"/>
    </font>
    <font>
      <b/>
      <sz val="14"/>
      <name val="Calibri"/>
      <family val="2"/>
      <scheme val="minor"/>
    </font>
    <font>
      <sz val="11"/>
      <name val="Calibri"/>
      <family val="2"/>
      <scheme val="minor"/>
    </font>
    <font>
      <b/>
      <sz val="9"/>
      <color theme="0"/>
      <name val="Calibri"/>
      <family val="2"/>
      <scheme val="minor"/>
    </font>
    <font>
      <b/>
      <sz val="16"/>
      <name val="Calibri"/>
      <family val="2"/>
      <scheme val="minor"/>
    </font>
    <font>
      <sz val="10"/>
      <color theme="1"/>
      <name val="Times New Roman"/>
      <family val="1"/>
    </font>
    <font>
      <sz val="10"/>
      <color theme="0"/>
      <name val="Times New Roman"/>
      <family val="1"/>
    </font>
    <font>
      <b/>
      <sz val="12"/>
      <color theme="1"/>
      <name val="Times New Roman"/>
      <family val="1"/>
    </font>
    <font>
      <b/>
      <sz val="11"/>
      <color theme="1"/>
      <name val="Times New Roman"/>
      <family val="1"/>
    </font>
    <font>
      <sz val="11"/>
      <color theme="1"/>
      <name val="Times New Roman"/>
      <family val="1"/>
    </font>
    <font>
      <sz val="11"/>
      <name val="Times New Roman"/>
      <family val="1"/>
    </font>
    <font>
      <sz val="12"/>
      <color theme="1"/>
      <name val="Times New Roman"/>
      <family val="1"/>
    </font>
    <font>
      <b/>
      <sz val="18"/>
      <color theme="1"/>
      <name val="Times New Roman"/>
      <family val="1"/>
    </font>
    <font>
      <sz val="18"/>
      <color theme="1"/>
      <name val="Times New Roman"/>
      <family val="1"/>
    </font>
    <font>
      <sz val="11"/>
      <color theme="1"/>
      <name val="Symbol"/>
      <family val="1"/>
      <charset val="2"/>
    </font>
    <font>
      <sz val="7"/>
      <color theme="1"/>
      <name val="Times New Roman"/>
      <family val="1"/>
    </font>
    <font>
      <sz val="12"/>
      <color theme="1"/>
      <name val="Calibri"/>
      <family val="2"/>
      <scheme val="minor"/>
    </font>
    <font>
      <b/>
      <sz val="10"/>
      <color theme="1"/>
      <name val="Calibri"/>
      <family val="2"/>
      <scheme val="minor"/>
    </font>
    <font>
      <sz val="9"/>
      <color theme="1"/>
      <name val="Calibri"/>
      <family val="2"/>
      <scheme val="minor"/>
    </font>
    <font>
      <b/>
      <sz val="10"/>
      <color theme="1"/>
      <name val="Times New Roman"/>
      <family val="1"/>
    </font>
    <font>
      <b/>
      <sz val="9"/>
      <color indexed="81"/>
      <name val="Tahoma"/>
      <family val="2"/>
    </font>
    <font>
      <sz val="9"/>
      <color indexed="81"/>
      <name val="Tahoma"/>
      <family val="2"/>
    </font>
    <font>
      <b/>
      <sz val="14"/>
      <color indexed="81"/>
      <name val="Tahoma"/>
      <family val="2"/>
    </font>
  </fonts>
  <fills count="8">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rgb="FF66FF66"/>
        <bgColor indexed="64"/>
      </patternFill>
    </fill>
    <fill>
      <patternFill patternType="solid">
        <fgColor rgb="FFFFC0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50">
    <xf numFmtId="0" fontId="0" fillId="0" borderId="0" xfId="0"/>
    <xf numFmtId="0" fontId="0" fillId="0" borderId="0" xfId="0" applyProtection="1"/>
    <xf numFmtId="0" fontId="0" fillId="0" borderId="0" xfId="0" applyProtection="1">
      <protection locked="0"/>
    </xf>
    <xf numFmtId="0" fontId="2" fillId="0" borderId="0" xfId="0" applyFont="1" applyAlignment="1" applyProtection="1">
      <alignment horizontal="right"/>
    </xf>
    <xf numFmtId="0" fontId="2" fillId="0" borderId="0" xfId="0" applyFont="1" applyProtection="1"/>
    <xf numFmtId="0" fontId="2" fillId="0" borderId="8" xfId="0" applyFont="1" applyBorder="1" applyAlignment="1" applyProtection="1"/>
    <xf numFmtId="0" fontId="2" fillId="0" borderId="8" xfId="0" applyFont="1" applyBorder="1" applyProtection="1"/>
    <xf numFmtId="0" fontId="14" fillId="3" borderId="0" xfId="0" applyFont="1" applyFill="1" applyProtection="1"/>
    <xf numFmtId="0" fontId="15" fillId="2" borderId="1" xfId="0" applyFont="1" applyFill="1" applyBorder="1" applyAlignment="1" applyProtection="1">
      <alignment horizontal="center" vertical="center"/>
    </xf>
    <xf numFmtId="0" fontId="15" fillId="2" borderId="3" xfId="0" applyFont="1" applyFill="1" applyBorder="1" applyAlignment="1" applyProtection="1">
      <alignment horizontal="center" vertical="center"/>
    </xf>
    <xf numFmtId="0" fontId="14" fillId="0" borderId="0" xfId="0" applyFont="1" applyBorder="1" applyAlignment="1" applyProtection="1"/>
    <xf numFmtId="0" fontId="14" fillId="0" borderId="0" xfId="0" applyFont="1" applyProtection="1"/>
    <xf numFmtId="0" fontId="14" fillId="0" borderId="0" xfId="0" applyFont="1" applyBorder="1" applyAlignment="1" applyProtection="1">
      <alignment horizontal="center" vertical="center"/>
    </xf>
    <xf numFmtId="0" fontId="0" fillId="0" borderId="0" xfId="0" applyAlignment="1" applyProtection="1">
      <alignment vertical="center"/>
    </xf>
    <xf numFmtId="0" fontId="0" fillId="0" borderId="0" xfId="0" applyAlignment="1" applyProtection="1">
      <alignment vertical="center"/>
      <protection locked="0"/>
    </xf>
    <xf numFmtId="0" fontId="18" fillId="0" borderId="0" xfId="0" applyFont="1"/>
    <xf numFmtId="0" fontId="20" fillId="0" borderId="0" xfId="0" applyFont="1" applyAlignment="1">
      <alignment vertical="top"/>
    </xf>
    <xf numFmtId="0" fontId="20" fillId="0" borderId="0" xfId="0" applyFont="1"/>
    <xf numFmtId="0" fontId="18" fillId="0" borderId="0" xfId="0" applyFont="1" applyAlignment="1">
      <alignment vertical="center"/>
    </xf>
    <xf numFmtId="0" fontId="17" fillId="0" borderId="15" xfId="0" applyFont="1" applyBorder="1" applyAlignment="1">
      <alignment vertical="center"/>
    </xf>
    <xf numFmtId="0" fontId="20" fillId="0" borderId="14" xfId="0" applyFont="1" applyBorder="1" applyAlignment="1">
      <alignment vertical="top" wrapText="1"/>
    </xf>
    <xf numFmtId="0" fontId="16" fillId="0" borderId="1" xfId="0" applyFont="1" applyBorder="1" applyAlignment="1">
      <alignment vertical="center" wrapText="1"/>
    </xf>
    <xf numFmtId="0" fontId="20" fillId="0" borderId="14" xfId="0" applyFont="1" applyBorder="1" applyAlignment="1">
      <alignment vertical="center" wrapText="1"/>
    </xf>
    <xf numFmtId="0" fontId="16" fillId="0" borderId="10" xfId="0" applyFont="1" applyBorder="1" applyAlignment="1">
      <alignment horizontal="left" vertical="center" wrapText="1"/>
    </xf>
    <xf numFmtId="0" fontId="17" fillId="0" borderId="15" xfId="0" applyFont="1" applyBorder="1" applyAlignment="1">
      <alignment vertical="center" wrapText="1"/>
    </xf>
    <xf numFmtId="0" fontId="17" fillId="0" borderId="20" xfId="0" applyFont="1" applyBorder="1" applyAlignment="1">
      <alignment vertical="center"/>
    </xf>
    <xf numFmtId="0" fontId="18" fillId="0" borderId="0" xfId="0" applyFont="1" applyAlignment="1">
      <alignment wrapText="1"/>
    </xf>
    <xf numFmtId="0" fontId="17" fillId="0" borderId="26" xfId="0" applyFont="1" applyBorder="1" applyAlignment="1">
      <alignment horizontal="left" vertical="center" wrapText="1"/>
    </xf>
    <xf numFmtId="0" fontId="17" fillId="0" borderId="27" xfId="0" applyFont="1" applyBorder="1" applyAlignment="1">
      <alignment horizontal="left" vertical="center" wrapText="1"/>
    </xf>
    <xf numFmtId="0" fontId="17" fillId="0" borderId="1" xfId="0" applyFont="1" applyBorder="1" applyAlignment="1">
      <alignment vertical="center"/>
    </xf>
    <xf numFmtId="0" fontId="16" fillId="0" borderId="1" xfId="0" applyFont="1" applyBorder="1" applyAlignment="1">
      <alignment vertical="center"/>
    </xf>
    <xf numFmtId="0" fontId="17" fillId="5" borderId="36" xfId="0" applyFont="1" applyFill="1" applyBorder="1" applyAlignment="1">
      <alignment horizontal="justify" vertical="center" wrapText="1"/>
    </xf>
    <xf numFmtId="0" fontId="17" fillId="5" borderId="35" xfId="0" applyFont="1" applyFill="1" applyBorder="1" applyAlignment="1">
      <alignment horizontal="justify" vertical="center" wrapText="1"/>
    </xf>
    <xf numFmtId="0" fontId="18" fillId="0" borderId="35" xfId="0" applyFont="1" applyBorder="1" applyAlignment="1">
      <alignment horizontal="justify" vertical="center" wrapText="1"/>
    </xf>
    <xf numFmtId="0" fontId="17" fillId="0" borderId="35" xfId="0" applyFont="1" applyBorder="1" applyAlignment="1">
      <alignment horizontal="justify" vertical="center" wrapText="1"/>
    </xf>
    <xf numFmtId="0" fontId="17" fillId="5" borderId="35" xfId="0" applyFont="1" applyFill="1" applyBorder="1" applyAlignment="1">
      <alignment horizontal="center" vertical="center" wrapText="1"/>
    </xf>
    <xf numFmtId="0" fontId="9" fillId="4" borderId="10" xfId="0" applyFont="1" applyFill="1" applyBorder="1" applyAlignment="1" applyProtection="1">
      <alignment horizontal="center" vertical="center" wrapText="1"/>
    </xf>
    <xf numFmtId="0" fontId="9" fillId="4" borderId="17" xfId="0" applyFont="1" applyFill="1" applyBorder="1" applyAlignment="1" applyProtection="1">
      <alignment horizontal="center" vertical="center"/>
    </xf>
    <xf numFmtId="0" fontId="9" fillId="4" borderId="0" xfId="0" applyFont="1" applyFill="1" applyBorder="1" applyProtection="1"/>
    <xf numFmtId="0" fontId="4" fillId="2" borderId="0" xfId="0" applyFont="1" applyFill="1" applyBorder="1" applyProtection="1"/>
    <xf numFmtId="0" fontId="5" fillId="4" borderId="18" xfId="0" applyFont="1" applyFill="1" applyBorder="1" applyAlignment="1" applyProtection="1">
      <alignment horizontal="center" vertical="center"/>
    </xf>
    <xf numFmtId="0" fontId="3" fillId="4" borderId="18" xfId="0" applyFont="1" applyFill="1" applyBorder="1" applyAlignment="1" applyProtection="1">
      <alignment horizontal="center" vertical="center" wrapText="1"/>
    </xf>
    <xf numFmtId="0" fontId="17" fillId="5" borderId="34" xfId="0" applyFont="1" applyFill="1" applyBorder="1" applyAlignment="1">
      <alignment horizontal="justify" vertical="center" wrapText="1"/>
    </xf>
    <xf numFmtId="0" fontId="0" fillId="4" borderId="47" xfId="0" applyFill="1" applyBorder="1"/>
    <xf numFmtId="0" fontId="17" fillId="5" borderId="47" xfId="0" applyFont="1" applyFill="1" applyBorder="1" applyAlignment="1">
      <alignment horizontal="justify" vertical="center" wrapText="1"/>
    </xf>
    <xf numFmtId="0" fontId="2" fillId="4" borderId="23" xfId="0" applyFont="1" applyFill="1" applyBorder="1" applyAlignment="1" applyProtection="1">
      <alignment horizontal="center" vertical="center"/>
    </xf>
    <xf numFmtId="0" fontId="4" fillId="2" borderId="10" xfId="0" applyFont="1" applyFill="1" applyBorder="1" applyAlignment="1" applyProtection="1">
      <alignment horizontal="center" vertical="center" wrapText="1"/>
    </xf>
    <xf numFmtId="0" fontId="2" fillId="0" borderId="11" xfId="0" applyFont="1" applyBorder="1" applyProtection="1"/>
    <xf numFmtId="0" fontId="12" fillId="2" borderId="11" xfId="0" applyFont="1" applyFill="1" applyBorder="1" applyAlignment="1" applyProtection="1">
      <alignment horizontal="center" vertical="center" wrapText="1"/>
    </xf>
    <xf numFmtId="0" fontId="7" fillId="2" borderId="11" xfId="0" applyFont="1" applyFill="1" applyBorder="1" applyAlignment="1" applyProtection="1">
      <alignment horizontal="center" vertical="center" wrapText="1"/>
    </xf>
    <xf numFmtId="0" fontId="7" fillId="2" borderId="11" xfId="0" applyFont="1" applyFill="1" applyBorder="1" applyAlignment="1" applyProtection="1">
      <alignment horizontal="center" vertical="center"/>
    </xf>
    <xf numFmtId="0" fontId="4" fillId="2" borderId="11" xfId="0" applyFont="1" applyFill="1" applyBorder="1" applyAlignment="1" applyProtection="1">
      <alignment vertical="center"/>
    </xf>
    <xf numFmtId="0" fontId="4" fillId="2" borderId="23" xfId="0" applyFont="1" applyFill="1" applyBorder="1" applyAlignment="1" applyProtection="1">
      <alignment horizontal="center" vertical="center" wrapText="1"/>
    </xf>
    <xf numFmtId="0" fontId="3" fillId="4" borderId="11" xfId="0" applyFont="1" applyFill="1" applyBorder="1" applyAlignment="1" applyProtection="1">
      <alignment horizontal="center" vertical="center" wrapText="1"/>
    </xf>
    <xf numFmtId="0" fontId="2" fillId="4" borderId="11" xfId="0" applyFont="1" applyFill="1" applyBorder="1" applyAlignment="1" applyProtection="1">
      <alignment horizontal="center" vertical="center"/>
    </xf>
    <xf numFmtId="0" fontId="9" fillId="4" borderId="11" xfId="0" applyFont="1" applyFill="1" applyBorder="1" applyAlignment="1" applyProtection="1">
      <alignment horizontal="center" vertical="center"/>
    </xf>
    <xf numFmtId="0" fontId="8" fillId="4" borderId="11" xfId="0" applyFont="1" applyFill="1" applyBorder="1" applyAlignment="1" applyProtection="1">
      <alignment horizontal="center" vertical="center"/>
    </xf>
    <xf numFmtId="0" fontId="9" fillId="4" borderId="23" xfId="0" applyFont="1" applyFill="1" applyBorder="1" applyAlignment="1" applyProtection="1">
      <alignment horizontal="center" vertical="center"/>
    </xf>
    <xf numFmtId="0" fontId="0" fillId="0" borderId="1" xfId="0" applyFont="1" applyBorder="1" applyAlignment="1" applyProtection="1">
      <alignment horizontal="justify" vertical="center" wrapText="1"/>
    </xf>
    <xf numFmtId="0" fontId="2" fillId="0" borderId="1" xfId="0" applyFont="1" applyBorder="1" applyAlignment="1" applyProtection="1">
      <alignment horizontal="center" vertical="center" wrapText="1"/>
      <protection locked="0"/>
    </xf>
    <xf numFmtId="1" fontId="0" fillId="0" borderId="1" xfId="0" applyNumberFormat="1" applyBorder="1" applyAlignment="1" applyProtection="1">
      <alignment horizontal="center" vertical="center"/>
    </xf>
    <xf numFmtId="0" fontId="0" fillId="0" borderId="1" xfId="0" applyFont="1" applyBorder="1" applyAlignment="1" applyProtection="1">
      <alignment horizontal="justify" vertical="center"/>
    </xf>
    <xf numFmtId="0" fontId="9" fillId="0" borderId="1" xfId="0" applyFont="1" applyBorder="1" applyAlignment="1" applyProtection="1">
      <alignment horizontal="center" vertical="center" wrapText="1"/>
      <protection locked="0"/>
    </xf>
    <xf numFmtId="0" fontId="0" fillId="0" borderId="42" xfId="0" applyFont="1" applyBorder="1" applyAlignment="1" applyProtection="1">
      <alignment horizontal="justify" vertical="center" wrapText="1"/>
    </xf>
    <xf numFmtId="0" fontId="2" fillId="0" borderId="42" xfId="0" applyFont="1" applyBorder="1" applyAlignment="1" applyProtection="1">
      <alignment horizontal="center" vertical="center" wrapText="1"/>
      <protection locked="0"/>
    </xf>
    <xf numFmtId="1" fontId="0" fillId="0" borderId="42" xfId="0" applyNumberFormat="1" applyBorder="1" applyAlignment="1" applyProtection="1">
      <alignment horizontal="center" vertical="center"/>
    </xf>
    <xf numFmtId="0" fontId="0" fillId="0" borderId="51" xfId="0" applyFont="1" applyBorder="1" applyAlignment="1" applyProtection="1">
      <alignment horizontal="justify" vertical="center" wrapText="1"/>
    </xf>
    <xf numFmtId="0" fontId="2" fillId="0" borderId="51" xfId="0" applyFont="1" applyBorder="1" applyAlignment="1" applyProtection="1">
      <alignment horizontal="center" vertical="center" wrapText="1"/>
      <protection locked="0"/>
    </xf>
    <xf numFmtId="1" fontId="0" fillId="0" borderId="51" xfId="0" applyNumberFormat="1" applyBorder="1" applyAlignment="1" applyProtection="1">
      <alignment horizontal="center" vertical="center"/>
    </xf>
    <xf numFmtId="0" fontId="0" fillId="0" borderId="11" xfId="0" applyFont="1" applyBorder="1" applyAlignment="1" applyProtection="1">
      <alignment horizontal="justify" vertical="center" wrapText="1"/>
    </xf>
    <xf numFmtId="0" fontId="2" fillId="0" borderId="11" xfId="0" applyFont="1" applyBorder="1" applyAlignment="1" applyProtection="1">
      <alignment horizontal="center" vertical="center" wrapText="1"/>
      <protection locked="0"/>
    </xf>
    <xf numFmtId="1" fontId="0" fillId="0" borderId="11" xfId="0" applyNumberFormat="1" applyBorder="1" applyAlignment="1" applyProtection="1">
      <alignment horizontal="center" vertical="center"/>
    </xf>
    <xf numFmtId="0" fontId="0" fillId="0" borderId="42" xfId="0" applyFont="1" applyBorder="1" applyAlignment="1" applyProtection="1">
      <alignment horizontal="center"/>
      <protection locked="0"/>
    </xf>
    <xf numFmtId="0" fontId="0" fillId="0" borderId="1" xfId="0" applyFont="1" applyBorder="1" applyAlignment="1" applyProtection="1">
      <alignment horizontal="center"/>
      <protection locked="0"/>
    </xf>
    <xf numFmtId="0" fontId="0" fillId="0" borderId="51" xfId="0" applyFont="1" applyBorder="1" applyAlignment="1" applyProtection="1">
      <alignment horizontal="center"/>
      <protection locked="0"/>
    </xf>
    <xf numFmtId="0" fontId="0" fillId="0" borderId="43" xfId="0" applyFont="1" applyBorder="1" applyAlignment="1" applyProtection="1">
      <alignment horizontal="center"/>
      <protection locked="0"/>
    </xf>
    <xf numFmtId="0" fontId="0" fillId="0" borderId="14" xfId="0" applyFont="1" applyBorder="1" applyAlignment="1" applyProtection="1">
      <alignment horizontal="center"/>
      <protection locked="0"/>
    </xf>
    <xf numFmtId="0" fontId="0" fillId="0" borderId="52" xfId="0" applyFont="1" applyBorder="1" applyAlignment="1" applyProtection="1">
      <alignment horizontal="center"/>
      <protection locked="0"/>
    </xf>
    <xf numFmtId="0" fontId="8" fillId="2" borderId="1" xfId="0" applyFont="1" applyFill="1" applyBorder="1" applyAlignment="1" applyProtection="1">
      <alignment horizontal="center" vertical="center"/>
    </xf>
    <xf numFmtId="0" fontId="8" fillId="2" borderId="51" xfId="0" applyFont="1" applyFill="1" applyBorder="1" applyAlignment="1" applyProtection="1">
      <alignment horizontal="center" vertical="center"/>
    </xf>
    <xf numFmtId="0" fontId="9" fillId="6" borderId="1" xfId="0" applyFont="1" applyFill="1" applyBorder="1" applyAlignment="1" applyProtection="1">
      <alignment horizontal="center" vertical="center"/>
    </xf>
    <xf numFmtId="0" fontId="9" fillId="6" borderId="51" xfId="0" applyFont="1" applyFill="1" applyBorder="1" applyAlignment="1" applyProtection="1">
      <alignment horizontal="center" vertical="center"/>
    </xf>
    <xf numFmtId="0" fontId="28" fillId="0" borderId="41" xfId="0" applyFont="1" applyBorder="1" applyAlignment="1" applyProtection="1">
      <alignment horizontal="center" vertical="center" wrapText="1"/>
      <protection locked="0"/>
    </xf>
    <xf numFmtId="0" fontId="28" fillId="0" borderId="15" xfId="0" applyFont="1" applyBorder="1" applyAlignment="1" applyProtection="1">
      <alignment horizontal="center" vertical="center" wrapText="1"/>
      <protection locked="0"/>
    </xf>
    <xf numFmtId="0" fontId="28" fillId="0" borderId="50" xfId="0" applyFont="1" applyBorder="1" applyAlignment="1" applyProtection="1">
      <alignment horizontal="center" vertical="center" wrapText="1"/>
      <protection locked="0"/>
    </xf>
    <xf numFmtId="0" fontId="26" fillId="0" borderId="42" xfId="0"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26" fillId="0" borderId="51" xfId="0" applyFont="1" applyBorder="1" applyAlignment="1" applyProtection="1">
      <alignment horizontal="center" vertical="center" wrapText="1"/>
      <protection locked="0"/>
    </xf>
    <xf numFmtId="1" fontId="6" fillId="0" borderId="42" xfId="0" applyNumberFormat="1" applyFont="1" applyBorder="1" applyAlignment="1" applyProtection="1">
      <alignment horizontal="center" vertical="center" wrapText="1"/>
    </xf>
    <xf numFmtId="1" fontId="6" fillId="0" borderId="1" xfId="0" applyNumberFormat="1" applyFont="1" applyBorder="1" applyAlignment="1" applyProtection="1">
      <alignment horizontal="center" vertical="center" wrapText="1"/>
    </xf>
    <xf numFmtId="1" fontId="6" fillId="0" borderId="51" xfId="0" applyNumberFormat="1" applyFont="1" applyBorder="1" applyAlignment="1" applyProtection="1">
      <alignment horizontal="center" vertical="center" wrapText="1"/>
    </xf>
    <xf numFmtId="0" fontId="0" fillId="0" borderId="42" xfId="0" applyBorder="1" applyAlignment="1" applyProtection="1">
      <alignment horizontal="center" vertical="center"/>
    </xf>
    <xf numFmtId="0" fontId="0" fillId="0" borderId="1" xfId="0" applyBorder="1" applyAlignment="1" applyProtection="1">
      <alignment horizontal="center" vertical="center"/>
    </xf>
    <xf numFmtId="0" fontId="0" fillId="0" borderId="51" xfId="0" applyBorder="1" applyAlignment="1" applyProtection="1">
      <alignment horizontal="center" vertical="center"/>
    </xf>
    <xf numFmtId="0" fontId="10" fillId="6" borderId="42" xfId="0" applyFont="1" applyFill="1" applyBorder="1" applyAlignment="1" applyProtection="1">
      <alignment horizontal="center" vertical="center"/>
    </xf>
    <xf numFmtId="0" fontId="10" fillId="6" borderId="1" xfId="0" applyFont="1" applyFill="1" applyBorder="1" applyAlignment="1" applyProtection="1">
      <alignment horizontal="center" vertical="center"/>
    </xf>
    <xf numFmtId="0" fontId="0" fillId="0" borderId="42"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0" fillId="0" borderId="51" xfId="0" applyFont="1" applyBorder="1" applyAlignment="1" applyProtection="1">
      <alignment horizontal="center" vertical="center" wrapText="1"/>
      <protection locked="0"/>
    </xf>
    <xf numFmtId="0" fontId="0" fillId="0" borderId="42" xfId="0" applyNumberFormat="1" applyBorder="1" applyAlignment="1" applyProtection="1">
      <alignment horizontal="center" vertical="center"/>
      <protection locked="0"/>
    </xf>
    <xf numFmtId="0" fontId="0" fillId="0" borderId="1" xfId="0" applyNumberFormat="1" applyBorder="1" applyAlignment="1" applyProtection="1">
      <alignment horizontal="center" vertical="center"/>
      <protection locked="0"/>
    </xf>
    <xf numFmtId="0" fontId="0" fillId="0" borderId="51" xfId="0" applyNumberFormat="1" applyBorder="1" applyAlignment="1" applyProtection="1">
      <alignment horizontal="center" vertical="center"/>
      <protection locked="0"/>
    </xf>
    <xf numFmtId="0" fontId="25" fillId="0" borderId="42"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wrapText="1"/>
      <protection locked="0"/>
    </xf>
    <xf numFmtId="0" fontId="25" fillId="0" borderId="51" xfId="0" applyFont="1" applyBorder="1" applyAlignment="1" applyProtection="1">
      <alignment horizontal="center" vertical="center" wrapText="1"/>
      <protection locked="0"/>
    </xf>
    <xf numFmtId="1" fontId="0" fillId="0" borderId="42" xfId="0" applyNumberFormat="1" applyBorder="1" applyAlignment="1" applyProtection="1">
      <alignment horizontal="center" vertical="center"/>
    </xf>
    <xf numFmtId="0" fontId="0" fillId="0" borderId="42" xfId="0"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51" xfId="0" applyBorder="1" applyAlignment="1" applyProtection="1">
      <alignment horizontal="center" vertical="center" wrapText="1"/>
    </xf>
    <xf numFmtId="0" fontId="1" fillId="2" borderId="42"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51" xfId="0" applyFont="1" applyFill="1" applyBorder="1" applyAlignment="1" applyProtection="1">
      <alignment horizontal="center" vertical="center" wrapText="1"/>
    </xf>
    <xf numFmtId="0" fontId="6" fillId="0" borderId="42" xfId="0" applyFont="1" applyBorder="1" applyAlignment="1" applyProtection="1">
      <alignment horizontal="center" vertical="center" textRotation="90" wrapText="1"/>
      <protection locked="0"/>
    </xf>
    <xf numFmtId="0" fontId="6" fillId="0" borderId="1" xfId="0" applyFont="1" applyBorder="1" applyAlignment="1" applyProtection="1">
      <alignment horizontal="center" vertical="center" textRotation="90" wrapText="1"/>
      <protection locked="0"/>
    </xf>
    <xf numFmtId="0" fontId="6" fillId="0" borderId="51" xfId="0" applyFont="1" applyBorder="1" applyAlignment="1" applyProtection="1">
      <alignment horizontal="center" vertical="center" textRotation="90" wrapText="1"/>
      <protection locked="0"/>
    </xf>
    <xf numFmtId="0" fontId="6" fillId="0" borderId="42"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51" xfId="0" applyFont="1" applyBorder="1" applyAlignment="1" applyProtection="1">
      <alignment horizontal="center" vertical="center" wrapText="1"/>
    </xf>
    <xf numFmtId="1" fontId="0" fillId="0" borderId="42" xfId="0" applyNumberFormat="1" applyFont="1" applyBorder="1" applyAlignment="1" applyProtection="1">
      <alignment horizontal="center" vertical="center"/>
    </xf>
    <xf numFmtId="1" fontId="0" fillId="0" borderId="1" xfId="0" applyNumberFormat="1" applyFont="1" applyBorder="1" applyAlignment="1" applyProtection="1">
      <alignment horizontal="center" vertical="center"/>
    </xf>
    <xf numFmtId="1" fontId="0" fillId="0" borderId="51" xfId="0" applyNumberFormat="1" applyFont="1" applyBorder="1" applyAlignment="1" applyProtection="1">
      <alignment horizontal="center" vertical="center"/>
    </xf>
    <xf numFmtId="0" fontId="0" fillId="0" borderId="1" xfId="0" applyFont="1" applyBorder="1" applyAlignment="1" applyProtection="1">
      <alignment horizontal="center" vertical="center"/>
      <protection locked="0"/>
    </xf>
    <xf numFmtId="0" fontId="0" fillId="0" borderId="51" xfId="0" applyFont="1" applyBorder="1" applyAlignment="1" applyProtection="1">
      <alignment horizontal="center" vertical="center"/>
      <protection locked="0"/>
    </xf>
    <xf numFmtId="0" fontId="25" fillId="0" borderId="1" xfId="0" applyFont="1" applyBorder="1" applyAlignment="1" applyProtection="1">
      <alignment horizontal="center" vertical="center"/>
      <protection locked="0"/>
    </xf>
    <xf numFmtId="0" fontId="6" fillId="0" borderId="42"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6" fillId="0" borderId="51" xfId="0" applyFont="1" applyFill="1" applyBorder="1" applyAlignment="1" applyProtection="1">
      <alignment horizontal="center" vertical="center" wrapText="1"/>
      <protection locked="0"/>
    </xf>
    <xf numFmtId="0" fontId="11" fillId="0" borderId="42"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51" xfId="0" applyFont="1" applyBorder="1" applyAlignment="1" applyProtection="1">
      <alignment horizontal="center" vertical="center"/>
      <protection locked="0"/>
    </xf>
    <xf numFmtId="0" fontId="6" fillId="0" borderId="42"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51" xfId="0" applyFont="1" applyBorder="1" applyAlignment="1" applyProtection="1">
      <alignment horizontal="center" vertical="center" wrapText="1"/>
      <protection locked="0"/>
    </xf>
    <xf numFmtId="0" fontId="10" fillId="2" borderId="42" xfId="0" applyFont="1" applyFill="1" applyBorder="1" applyAlignment="1" applyProtection="1">
      <alignment horizontal="center" vertical="center"/>
    </xf>
    <xf numFmtId="0" fontId="10" fillId="2" borderId="1" xfId="0" applyFont="1" applyFill="1" applyBorder="1" applyAlignment="1" applyProtection="1">
      <alignment horizontal="center" vertical="center"/>
    </xf>
    <xf numFmtId="0" fontId="11" fillId="0" borderId="42" xfId="0" applyFont="1"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25" fillId="0" borderId="11" xfId="0" applyFont="1" applyBorder="1" applyAlignment="1" applyProtection="1">
      <alignment horizontal="center" vertical="center" wrapText="1"/>
      <protection locked="0"/>
    </xf>
    <xf numFmtId="0" fontId="16" fillId="3" borderId="11" xfId="0" applyFont="1" applyFill="1" applyBorder="1" applyAlignment="1" applyProtection="1">
      <alignment horizontal="left" vertical="center"/>
      <protection locked="0"/>
    </xf>
    <xf numFmtId="0" fontId="0" fillId="0" borderId="42" xfId="0"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2" fillId="0" borderId="16" xfId="0" applyFont="1" applyBorder="1" applyAlignment="1" applyProtection="1">
      <alignment horizontal="center"/>
    </xf>
    <xf numFmtId="0" fontId="2" fillId="0" borderId="8" xfId="0" applyFont="1" applyBorder="1" applyAlignment="1" applyProtection="1">
      <alignment horizontal="center"/>
    </xf>
    <xf numFmtId="0" fontId="5" fillId="0" borderId="8" xfId="0" applyFont="1" applyBorder="1" applyAlignment="1" applyProtection="1">
      <alignment horizontal="center" vertical="center"/>
    </xf>
    <xf numFmtId="0" fontId="5" fillId="0" borderId="11" xfId="0" applyFont="1" applyBorder="1" applyAlignment="1" applyProtection="1">
      <alignment horizontal="center" vertical="center"/>
    </xf>
    <xf numFmtId="0" fontId="2" fillId="4" borderId="8" xfId="0" applyFont="1" applyFill="1" applyBorder="1" applyAlignment="1" applyProtection="1">
      <alignment horizontal="center" vertical="center"/>
    </xf>
    <xf numFmtId="0" fontId="2" fillId="4" borderId="11" xfId="0" applyFont="1" applyFill="1" applyBorder="1" applyAlignment="1" applyProtection="1">
      <alignment horizontal="center" vertical="center"/>
    </xf>
    <xf numFmtId="0" fontId="13" fillId="4" borderId="8" xfId="0" applyFont="1" applyFill="1" applyBorder="1" applyAlignment="1" applyProtection="1">
      <alignment horizontal="center" vertical="center"/>
    </xf>
    <xf numFmtId="0" fontId="13" fillId="4" borderId="11" xfId="0" applyFont="1" applyFill="1" applyBorder="1" applyAlignment="1" applyProtection="1">
      <alignment horizontal="center" vertical="center"/>
    </xf>
    <xf numFmtId="0" fontId="2" fillId="0" borderId="7"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24" xfId="0" applyFont="1" applyBorder="1" applyAlignment="1" applyProtection="1">
      <alignment horizontal="center" vertical="center"/>
    </xf>
    <xf numFmtId="0" fontId="0" fillId="0" borderId="43" xfId="0" applyBorder="1" applyAlignment="1" applyProtection="1">
      <alignment horizontal="justify" vertical="center" wrapText="1"/>
      <protection locked="0"/>
    </xf>
    <xf numFmtId="0" fontId="0" fillId="0" borderId="14" xfId="0" applyBorder="1" applyAlignment="1" applyProtection="1">
      <alignment horizontal="justify" vertical="center" wrapText="1"/>
      <protection locked="0"/>
    </xf>
    <xf numFmtId="0" fontId="8" fillId="6" borderId="1" xfId="0" applyFont="1" applyFill="1" applyBorder="1" applyAlignment="1" applyProtection="1">
      <alignment horizontal="center" vertical="center"/>
    </xf>
    <xf numFmtId="0" fontId="0" fillId="3" borderId="48" xfId="0" applyFill="1" applyBorder="1" applyAlignment="1" applyProtection="1">
      <alignment horizontal="center" vertical="center"/>
    </xf>
    <xf numFmtId="0" fontId="0" fillId="3" borderId="49" xfId="0"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2" fillId="0" borderId="41" xfId="0" applyFont="1" applyBorder="1" applyAlignment="1" applyProtection="1">
      <alignment horizontal="center" vertical="center"/>
    </xf>
    <xf numFmtId="0" fontId="2" fillId="0" borderId="42" xfId="0" applyFont="1" applyBorder="1" applyAlignment="1" applyProtection="1">
      <alignment horizontal="center" vertical="center"/>
    </xf>
    <xf numFmtId="0" fontId="2" fillId="0" borderId="43" xfId="0" applyFont="1" applyBorder="1" applyAlignment="1" applyProtection="1">
      <alignment horizontal="center" vertical="center"/>
    </xf>
    <xf numFmtId="0" fontId="2" fillId="4" borderId="15" xfId="0" applyFont="1" applyFill="1" applyBorder="1" applyAlignment="1" applyProtection="1">
      <alignment horizontal="center" vertical="center" wrapText="1"/>
    </xf>
    <xf numFmtId="0" fontId="2" fillId="4" borderId="18"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11"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 fillId="4" borderId="14" xfId="0" applyFont="1" applyFill="1" applyBorder="1" applyAlignment="1" applyProtection="1">
      <alignment horizontal="center" vertical="center"/>
    </xf>
    <xf numFmtId="0" fontId="2" fillId="4" borderId="23" xfId="0" applyFont="1" applyFill="1" applyBorder="1" applyAlignment="1" applyProtection="1">
      <alignment horizontal="center" vertical="center"/>
    </xf>
    <xf numFmtId="0" fontId="2" fillId="0" borderId="15" xfId="0" applyFont="1" applyBorder="1" applyAlignment="1" applyProtection="1">
      <alignment horizontal="center"/>
    </xf>
    <xf numFmtId="0" fontId="2" fillId="0" borderId="1" xfId="0" applyFont="1" applyBorder="1" applyAlignment="1" applyProtection="1">
      <alignment horizontal="center"/>
    </xf>
    <xf numFmtId="0" fontId="9" fillId="4" borderId="11" xfId="0" applyFont="1" applyFill="1" applyBorder="1" applyAlignment="1" applyProtection="1">
      <alignment horizontal="center" vertical="center" wrapText="1"/>
    </xf>
    <xf numFmtId="0" fontId="9" fillId="4" borderId="10" xfId="0" applyFont="1" applyFill="1" applyBorder="1" applyAlignment="1" applyProtection="1">
      <alignment horizontal="center" vertical="center" wrapText="1"/>
    </xf>
    <xf numFmtId="0" fontId="17" fillId="3" borderId="5" xfId="0" applyFont="1" applyFill="1" applyBorder="1" applyAlignment="1" applyProtection="1">
      <alignment horizontal="center" vertical="center"/>
    </xf>
    <xf numFmtId="0" fontId="2" fillId="0" borderId="3" xfId="0" applyFont="1" applyBorder="1" applyAlignment="1" applyProtection="1">
      <alignment horizontal="center"/>
    </xf>
    <xf numFmtId="0" fontId="2" fillId="0" borderId="13" xfId="0" applyFont="1" applyBorder="1" applyAlignment="1" applyProtection="1">
      <alignment horizontal="center"/>
    </xf>
    <xf numFmtId="0" fontId="2" fillId="0" borderId="19" xfId="0" applyFont="1" applyBorder="1" applyAlignment="1" applyProtection="1">
      <alignment horizontal="center"/>
    </xf>
    <xf numFmtId="0" fontId="2" fillId="0" borderId="38" xfId="0" applyFont="1" applyBorder="1" applyAlignment="1" applyProtection="1">
      <alignment horizontal="center" vertical="center" wrapText="1"/>
    </xf>
    <xf numFmtId="0" fontId="2" fillId="0" borderId="3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45"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24" xfId="0" applyFont="1" applyBorder="1" applyAlignment="1" applyProtection="1">
      <alignment horizontal="center" vertical="center" wrapText="1"/>
    </xf>
    <xf numFmtId="0" fontId="2" fillId="0" borderId="30" xfId="0" applyFont="1" applyBorder="1" applyAlignment="1" applyProtection="1">
      <alignment horizontal="center" vertical="center"/>
    </xf>
    <xf numFmtId="0" fontId="2" fillId="0" borderId="29" xfId="0" applyFont="1" applyBorder="1" applyAlignment="1" applyProtection="1">
      <alignment horizontal="center" vertical="center"/>
    </xf>
    <xf numFmtId="0" fontId="2" fillId="0" borderId="28" xfId="0" applyFont="1" applyBorder="1" applyAlignment="1" applyProtection="1">
      <alignment horizontal="center" vertical="center"/>
    </xf>
    <xf numFmtId="0" fontId="25" fillId="0" borderId="42" xfId="0" applyFont="1" applyBorder="1" applyAlignment="1" applyProtection="1">
      <alignment horizontal="justify" vertical="top" wrapText="1"/>
      <protection locked="0"/>
    </xf>
    <xf numFmtId="0" fontId="25" fillId="0" borderId="1" xfId="0" applyFont="1" applyBorder="1" applyAlignment="1" applyProtection="1">
      <alignment horizontal="justify" vertical="top" wrapText="1"/>
      <protection locked="0"/>
    </xf>
    <xf numFmtId="0" fontId="5" fillId="0" borderId="38" xfId="0" applyFont="1" applyBorder="1" applyAlignment="1" applyProtection="1">
      <alignment horizontal="center" vertical="center"/>
    </xf>
    <xf numFmtId="0" fontId="5" fillId="0" borderId="39" xfId="0" applyFont="1" applyBorder="1" applyAlignment="1" applyProtection="1">
      <alignment horizontal="center" vertical="center"/>
    </xf>
    <xf numFmtId="0" fontId="5" fillId="0" borderId="40"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36" xfId="0" applyFont="1" applyBorder="1" applyAlignment="1" applyProtection="1">
      <alignment horizontal="center" vertical="center"/>
    </xf>
    <xf numFmtId="0" fontId="5" fillId="0" borderId="45"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24" xfId="0" applyFont="1" applyBorder="1" applyAlignment="1" applyProtection="1">
      <alignment horizontal="center" vertical="center"/>
    </xf>
    <xf numFmtId="0" fontId="0" fillId="0" borderId="11" xfId="0" applyBorder="1" applyAlignment="1" applyProtection="1">
      <alignment horizontal="center"/>
      <protection locked="0"/>
    </xf>
    <xf numFmtId="0" fontId="0" fillId="0" borderId="11" xfId="0"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6" fillId="0" borderId="11" xfId="0" applyFont="1" applyBorder="1" applyAlignment="1" applyProtection="1">
      <alignment horizontal="center" vertical="center" textRotation="90" wrapText="1"/>
      <protection locked="0"/>
    </xf>
    <xf numFmtId="0" fontId="25" fillId="0" borderId="11" xfId="0" applyFont="1" applyBorder="1" applyAlignment="1" applyProtection="1">
      <alignment horizontal="center" vertical="center"/>
      <protection locked="0"/>
    </xf>
    <xf numFmtId="0" fontId="6" fillId="0" borderId="11" xfId="0" applyFont="1" applyFill="1" applyBorder="1" applyAlignment="1" applyProtection="1">
      <alignment horizontal="center" vertical="center" wrapText="1"/>
      <protection locked="0"/>
    </xf>
    <xf numFmtId="0" fontId="0" fillId="0" borderId="11" xfId="0" applyBorder="1" applyAlignment="1" applyProtection="1">
      <alignment horizontal="center" vertical="center"/>
      <protection locked="0"/>
    </xf>
    <xf numFmtId="0" fontId="6" fillId="0" borderId="11" xfId="0" applyFont="1" applyBorder="1" applyAlignment="1" applyProtection="1">
      <alignment horizontal="center" vertical="center" wrapText="1"/>
      <protection locked="0"/>
    </xf>
    <xf numFmtId="0" fontId="0" fillId="0" borderId="42" xfId="0" applyBorder="1" applyAlignment="1" applyProtection="1">
      <alignment horizontal="justify" vertical="center" wrapText="1"/>
      <protection locked="0"/>
    </xf>
    <xf numFmtId="0" fontId="0" fillId="0" borderId="1" xfId="0" applyBorder="1" applyAlignment="1" applyProtection="1">
      <alignment horizontal="justify" vertical="center" wrapText="1"/>
      <protection locked="0"/>
    </xf>
    <xf numFmtId="0" fontId="6" fillId="0" borderId="11" xfId="0" applyFont="1" applyBorder="1" applyAlignment="1" applyProtection="1">
      <alignment horizontal="center" vertical="center" wrapText="1"/>
    </xf>
    <xf numFmtId="17" fontId="0" fillId="0" borderId="42" xfId="0" applyNumberFormat="1" applyBorder="1" applyAlignment="1" applyProtection="1">
      <alignment horizontal="center" vertical="center"/>
      <protection locked="0"/>
    </xf>
    <xf numFmtId="0" fontId="9" fillId="6" borderId="11" xfId="0" applyFont="1" applyFill="1" applyBorder="1" applyAlignment="1" applyProtection="1">
      <alignment horizontal="center" vertical="center"/>
    </xf>
    <xf numFmtId="0" fontId="0" fillId="0" borderId="11" xfId="0" applyBorder="1" applyAlignment="1" applyProtection="1">
      <alignment horizontal="center" vertical="center"/>
    </xf>
    <xf numFmtId="0" fontId="11" fillId="0" borderId="1" xfId="0" applyFont="1" applyBorder="1" applyAlignment="1" applyProtection="1">
      <alignment horizontal="center" vertical="center" wrapText="1"/>
      <protection locked="0"/>
    </xf>
    <xf numFmtId="0" fontId="11" fillId="0" borderId="11" xfId="0" applyFont="1" applyBorder="1" applyAlignment="1" applyProtection="1">
      <alignment horizontal="center" vertical="center" wrapText="1"/>
      <protection locked="0"/>
    </xf>
    <xf numFmtId="1" fontId="0" fillId="0" borderId="1" xfId="0" applyNumberFormat="1" applyBorder="1" applyAlignment="1" applyProtection="1">
      <alignment horizontal="center" vertical="center"/>
    </xf>
    <xf numFmtId="0" fontId="8" fillId="6" borderId="11" xfId="0" applyFont="1" applyFill="1" applyBorder="1" applyAlignment="1" applyProtection="1">
      <alignment horizontal="center" vertical="center"/>
    </xf>
    <xf numFmtId="0" fontId="28" fillId="0" borderId="18" xfId="0" applyFont="1" applyBorder="1" applyAlignment="1" applyProtection="1">
      <alignment horizontal="center" vertical="center" wrapText="1"/>
      <protection locked="0"/>
    </xf>
    <xf numFmtId="0" fontId="26" fillId="0" borderId="11" xfId="0" applyFont="1" applyBorder="1" applyAlignment="1" applyProtection="1">
      <alignment horizontal="center" vertical="center" wrapText="1"/>
      <protection locked="0"/>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25" fillId="0" borderId="1" xfId="0" applyFont="1" applyBorder="1" applyAlignment="1" applyProtection="1">
      <alignment vertical="center" wrapText="1"/>
      <protection locked="0"/>
    </xf>
    <xf numFmtId="0" fontId="25" fillId="0" borderId="1" xfId="0" applyFont="1" applyBorder="1" applyAlignment="1" applyProtection="1">
      <alignment vertical="center"/>
      <protection locked="0"/>
    </xf>
    <xf numFmtId="0" fontId="25" fillId="0" borderId="11" xfId="0" applyFont="1" applyBorder="1" applyAlignment="1" applyProtection="1">
      <alignment vertical="center"/>
      <protection locked="0"/>
    </xf>
    <xf numFmtId="0" fontId="25" fillId="0" borderId="1" xfId="0" applyFont="1" applyBorder="1" applyAlignment="1" applyProtection="1">
      <alignment horizontal="justify" vertical="center" wrapText="1"/>
      <protection locked="0"/>
    </xf>
    <xf numFmtId="0" fontId="25" fillId="0" borderId="1" xfId="0" applyFont="1" applyBorder="1" applyAlignment="1" applyProtection="1">
      <alignment horizontal="justify" vertical="center"/>
      <protection locked="0"/>
    </xf>
    <xf numFmtId="0" fontId="25" fillId="0" borderId="11" xfId="0" applyFont="1" applyBorder="1" applyAlignment="1" applyProtection="1">
      <alignment horizontal="justify" vertical="center"/>
      <protection locked="0"/>
    </xf>
    <xf numFmtId="0" fontId="0" fillId="0" borderId="14"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1" fontId="11" fillId="0" borderId="1" xfId="0" applyNumberFormat="1" applyFont="1" applyBorder="1" applyAlignment="1" applyProtection="1">
      <alignment horizontal="center" vertical="center"/>
    </xf>
    <xf numFmtId="1" fontId="11" fillId="0" borderId="11" xfId="0" applyNumberFormat="1" applyFont="1" applyBorder="1" applyAlignment="1" applyProtection="1">
      <alignment horizontal="center" vertical="center"/>
    </xf>
    <xf numFmtId="1" fontId="6" fillId="0" borderId="11" xfId="0" applyNumberFormat="1" applyFont="1" applyBorder="1" applyAlignment="1" applyProtection="1">
      <alignment horizontal="center" vertical="center" wrapText="1"/>
    </xf>
    <xf numFmtId="0" fontId="0" fillId="0" borderId="11" xfId="0" applyNumberFormat="1" applyBorder="1" applyAlignment="1" applyProtection="1">
      <alignment horizontal="center" vertical="center"/>
      <protection locked="0"/>
    </xf>
    <xf numFmtId="0" fontId="20" fillId="0" borderId="1" xfId="0" applyFont="1" applyBorder="1" applyAlignment="1">
      <alignment horizontal="left" vertical="top" wrapText="1"/>
    </xf>
    <xf numFmtId="0" fontId="20" fillId="0" borderId="1" xfId="0" applyFont="1" applyBorder="1" applyAlignment="1">
      <alignment horizontal="left" wrapText="1"/>
    </xf>
    <xf numFmtId="0" fontId="20" fillId="0" borderId="14" xfId="0" applyFont="1" applyBorder="1" applyAlignment="1">
      <alignment horizontal="left" wrapText="1"/>
    </xf>
    <xf numFmtId="0" fontId="20" fillId="0" borderId="14" xfId="0" applyFont="1" applyBorder="1" applyAlignment="1">
      <alignment horizontal="left" vertical="top" wrapText="1"/>
    </xf>
    <xf numFmtId="0" fontId="21" fillId="0" borderId="30" xfId="0" applyFont="1" applyBorder="1" applyAlignment="1">
      <alignment horizontal="center" wrapText="1"/>
    </xf>
    <xf numFmtId="0" fontId="21" fillId="0" borderId="29" xfId="0" applyFont="1" applyBorder="1" applyAlignment="1">
      <alignment horizontal="center" wrapText="1"/>
    </xf>
    <xf numFmtId="0" fontId="22" fillId="0" borderId="28" xfId="0" applyFont="1" applyBorder="1" applyAlignment="1">
      <alignment horizontal="center" wrapText="1"/>
    </xf>
    <xf numFmtId="0" fontId="21" fillId="0" borderId="27"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9" xfId="0" applyFont="1" applyBorder="1" applyAlignment="1">
      <alignment horizontal="center" vertical="center" wrapText="1"/>
    </xf>
    <xf numFmtId="0" fontId="17" fillId="0" borderId="18" xfId="0" applyFont="1" applyBorder="1" applyAlignment="1">
      <alignment horizontal="left" vertical="center" wrapText="1"/>
    </xf>
    <xf numFmtId="0" fontId="17" fillId="0" borderId="16" xfId="0" applyFont="1" applyBorder="1" applyAlignment="1">
      <alignment horizontal="left" vertical="center" wrapText="1"/>
    </xf>
    <xf numFmtId="0" fontId="20" fillId="0" borderId="4" xfId="0" applyFont="1" applyBorder="1" applyAlignment="1">
      <alignment horizontal="left" vertical="top" wrapText="1"/>
    </xf>
    <xf numFmtId="0" fontId="20" fillId="0" borderId="25" xfId="0" applyFont="1" applyBorder="1" applyAlignment="1">
      <alignment horizontal="left" vertical="top" wrapText="1"/>
    </xf>
    <xf numFmtId="0" fontId="20" fillId="0" borderId="7" xfId="0" applyFont="1" applyBorder="1" applyAlignment="1">
      <alignment horizontal="left" vertical="top" wrapText="1"/>
    </xf>
    <xf numFmtId="0" fontId="20" fillId="0" borderId="24" xfId="0" applyFont="1" applyBorder="1" applyAlignment="1">
      <alignment horizontal="left" vertical="top" wrapText="1"/>
    </xf>
    <xf numFmtId="0" fontId="20" fillId="0" borderId="3" xfId="0" applyFont="1" applyBorder="1" applyAlignment="1">
      <alignment horizontal="left" vertical="top" wrapText="1"/>
    </xf>
    <xf numFmtId="0" fontId="20" fillId="0" borderId="19" xfId="0" applyFont="1" applyBorder="1" applyAlignment="1">
      <alignment horizontal="left" vertical="top" wrapText="1"/>
    </xf>
    <xf numFmtId="0" fontId="20" fillId="0" borderId="23" xfId="0" applyFont="1" applyBorder="1" applyAlignment="1">
      <alignment horizontal="left" vertical="top" wrapText="1"/>
    </xf>
    <xf numFmtId="0" fontId="20" fillId="0" borderId="22" xfId="0" applyFont="1" applyBorder="1" applyAlignment="1">
      <alignment horizontal="left" vertical="top" wrapText="1"/>
    </xf>
    <xf numFmtId="0" fontId="20" fillId="0" borderId="21" xfId="0" applyFont="1" applyBorder="1" applyAlignment="1">
      <alignment horizontal="left" vertical="top" wrapText="1"/>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8"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7" xfId="0" applyFont="1" applyBorder="1" applyAlignment="1">
      <alignment horizontal="left" vertical="center" wrapText="1"/>
    </xf>
    <xf numFmtId="0" fontId="20" fillId="0" borderId="3" xfId="0" applyFont="1" applyBorder="1" applyAlignment="1">
      <alignment horizontal="left" vertical="top"/>
    </xf>
    <xf numFmtId="0" fontId="20" fillId="0" borderId="19" xfId="0" applyFont="1" applyBorder="1" applyAlignment="1">
      <alignment horizontal="left" vertical="top"/>
    </xf>
    <xf numFmtId="0" fontId="23" fillId="5" borderId="11" xfId="0" applyFont="1" applyFill="1" applyBorder="1" applyAlignment="1">
      <alignment horizontal="justify" vertical="top" wrapText="1"/>
    </xf>
    <xf numFmtId="0" fontId="18" fillId="4" borderId="31" xfId="0" applyFont="1" applyFill="1" applyBorder="1" applyAlignment="1">
      <alignment horizontal="left"/>
    </xf>
    <xf numFmtId="0" fontId="18" fillId="4" borderId="32" xfId="0" applyFont="1" applyFill="1" applyBorder="1" applyAlignment="1">
      <alignment horizontal="left"/>
    </xf>
    <xf numFmtId="0" fontId="18" fillId="4" borderId="33" xfId="0" applyFont="1" applyFill="1" applyBorder="1" applyAlignment="1">
      <alignment horizontal="left"/>
    </xf>
    <xf numFmtId="0" fontId="18" fillId="4" borderId="46" xfId="0" applyFont="1" applyFill="1" applyBorder="1" applyAlignment="1">
      <alignment horizontal="left"/>
    </xf>
    <xf numFmtId="0" fontId="18" fillId="4" borderId="44" xfId="0" applyFont="1" applyFill="1" applyBorder="1" applyAlignment="1">
      <alignment horizontal="left"/>
    </xf>
    <xf numFmtId="0" fontId="18" fillId="4" borderId="35" xfId="0" applyFont="1" applyFill="1" applyBorder="1" applyAlignment="1">
      <alignment horizontal="left"/>
    </xf>
    <xf numFmtId="0" fontId="17" fillId="5" borderId="31" xfId="0" applyFont="1" applyFill="1" applyBorder="1" applyAlignment="1">
      <alignment horizontal="center" vertical="center" wrapText="1"/>
    </xf>
    <xf numFmtId="0" fontId="17" fillId="5" borderId="32" xfId="0" applyFont="1" applyFill="1" applyBorder="1" applyAlignment="1">
      <alignment horizontal="center" vertical="center" wrapText="1"/>
    </xf>
    <xf numFmtId="0" fontId="17" fillId="5" borderId="33" xfId="0" applyFont="1" applyFill="1" applyBorder="1" applyAlignment="1">
      <alignment horizontal="center" vertical="center" wrapText="1"/>
    </xf>
    <xf numFmtId="0" fontId="17" fillId="5" borderId="37" xfId="0" applyFont="1" applyFill="1" applyBorder="1" applyAlignment="1">
      <alignment horizontal="justify" vertical="center" wrapText="1"/>
    </xf>
    <xf numFmtId="0" fontId="17" fillId="5" borderId="34" xfId="0" applyFont="1" applyFill="1" applyBorder="1" applyAlignment="1">
      <alignment horizontal="justify" vertical="center" wrapText="1"/>
    </xf>
    <xf numFmtId="0" fontId="17" fillId="5" borderId="31" xfId="0" applyFont="1" applyFill="1" applyBorder="1" applyAlignment="1">
      <alignment horizontal="justify" vertical="center" wrapText="1"/>
    </xf>
    <xf numFmtId="0" fontId="17" fillId="5" borderId="33" xfId="0" applyFont="1" applyFill="1" applyBorder="1" applyAlignment="1">
      <alignment horizontal="justify" vertical="center" wrapText="1"/>
    </xf>
    <xf numFmtId="0" fontId="17" fillId="5" borderId="38" xfId="0" applyFont="1" applyFill="1" applyBorder="1" applyAlignment="1">
      <alignment horizontal="justify" vertical="center" wrapText="1"/>
    </xf>
    <xf numFmtId="0" fontId="17" fillId="5" borderId="39" xfId="0" applyFont="1" applyFill="1" applyBorder="1" applyAlignment="1">
      <alignment horizontal="justify" vertical="center" wrapText="1"/>
    </xf>
    <xf numFmtId="0" fontId="17" fillId="5" borderId="40" xfId="0" applyFont="1" applyFill="1" applyBorder="1" applyAlignment="1">
      <alignment horizontal="justify" vertical="center" wrapText="1"/>
    </xf>
    <xf numFmtId="0" fontId="23" fillId="5" borderId="1" xfId="0" applyFont="1" applyFill="1" applyBorder="1" applyAlignment="1">
      <alignment horizontal="left" vertical="center" wrapText="1"/>
    </xf>
    <xf numFmtId="0" fontId="23" fillId="5" borderId="1" xfId="0" applyFont="1" applyFill="1" applyBorder="1" applyAlignment="1">
      <alignment horizontal="justify" vertical="top" wrapText="1"/>
    </xf>
    <xf numFmtId="0" fontId="25" fillId="0" borderId="42" xfId="0" applyFont="1" applyBorder="1" applyAlignment="1" applyProtection="1">
      <alignment horizontal="left" vertical="center" wrapText="1"/>
      <protection locked="0"/>
    </xf>
    <xf numFmtId="0" fontId="25" fillId="0" borderId="1" xfId="0" applyFont="1" applyBorder="1" applyAlignment="1" applyProtection="1">
      <alignment horizontal="left" vertical="center"/>
      <protection locked="0"/>
    </xf>
    <xf numFmtId="0" fontId="25" fillId="0" borderId="11" xfId="0" applyFont="1" applyBorder="1" applyAlignment="1" applyProtection="1">
      <alignment horizontal="left" vertical="center"/>
      <protection locked="0"/>
    </xf>
    <xf numFmtId="0" fontId="27" fillId="0" borderId="1" xfId="0" applyFont="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10" fillId="7" borderId="42" xfId="0" applyFont="1" applyFill="1" applyBorder="1" applyAlignment="1" applyProtection="1">
      <alignment horizontal="center" vertical="center"/>
    </xf>
    <xf numFmtId="0" fontId="10" fillId="7" borderId="1" xfId="0" applyFont="1" applyFill="1" applyBorder="1" applyAlignment="1" applyProtection="1">
      <alignment horizontal="center" vertical="center"/>
    </xf>
    <xf numFmtId="0" fontId="8" fillId="7" borderId="1" xfId="0" applyFont="1" applyFill="1" applyBorder="1" applyAlignment="1" applyProtection="1">
      <alignment horizontal="center" vertical="center"/>
    </xf>
    <xf numFmtId="0" fontId="28" fillId="2" borderId="2" xfId="0" applyFont="1" applyFill="1" applyBorder="1" applyAlignment="1" applyProtection="1">
      <alignment horizontal="center" vertical="center" wrapText="1"/>
    </xf>
    <xf numFmtId="0" fontId="28" fillId="2" borderId="0" xfId="0" applyFont="1" applyFill="1" applyBorder="1" applyAlignment="1" applyProtection="1">
      <alignment horizontal="center" vertical="center" wrapText="1"/>
    </xf>
    <xf numFmtId="0" fontId="28" fillId="3" borderId="3" xfId="0" applyFont="1" applyFill="1" applyBorder="1" applyAlignment="1" applyProtection="1">
      <alignment horizontal="center" vertical="center" wrapText="1"/>
    </xf>
    <xf numFmtId="0" fontId="28" fillId="3" borderId="13" xfId="0" applyFont="1" applyFill="1" applyBorder="1" applyAlignment="1" applyProtection="1">
      <alignment horizontal="center" vertical="center" wrapText="1"/>
    </xf>
    <xf numFmtId="0" fontId="28" fillId="3" borderId="12" xfId="0" applyFont="1" applyFill="1" applyBorder="1" applyAlignment="1" applyProtection="1">
      <alignment horizontal="center" vertical="center" wrapText="1"/>
    </xf>
    <xf numFmtId="0" fontId="28" fillId="3" borderId="1" xfId="0" applyFont="1" applyFill="1" applyBorder="1" applyAlignment="1" applyProtection="1">
      <alignment horizontal="center" vertical="center"/>
    </xf>
    <xf numFmtId="14" fontId="28" fillId="3" borderId="3" xfId="0" applyNumberFormat="1" applyFont="1" applyFill="1" applyBorder="1" applyAlignment="1" applyProtection="1">
      <alignment horizontal="center" vertical="center"/>
    </xf>
    <xf numFmtId="14" fontId="28" fillId="3" borderId="13" xfId="0" applyNumberFormat="1" applyFont="1" applyFill="1" applyBorder="1" applyAlignment="1" applyProtection="1">
      <alignment horizontal="center" vertical="center"/>
    </xf>
    <xf numFmtId="14" fontId="28" fillId="3" borderId="12" xfId="0" applyNumberFormat="1" applyFont="1" applyFill="1" applyBorder="1" applyAlignment="1" applyProtection="1">
      <alignment horizontal="center" vertical="center"/>
    </xf>
    <xf numFmtId="0" fontId="28" fillId="3" borderId="1" xfId="0" applyFont="1" applyFill="1" applyBorder="1" applyAlignment="1" applyProtection="1">
      <alignment horizontal="center" vertical="center" wrapText="1"/>
    </xf>
    <xf numFmtId="0" fontId="14" fillId="0" borderId="3" xfId="0" applyFont="1" applyBorder="1" applyAlignment="1" applyProtection="1">
      <alignment horizontal="justify" vertical="center" wrapText="1"/>
      <protection locked="0"/>
    </xf>
    <xf numFmtId="0" fontId="14" fillId="0" borderId="13" xfId="0" applyFont="1" applyBorder="1" applyAlignment="1" applyProtection="1">
      <alignment horizontal="justify" vertical="center" wrapText="1"/>
      <protection locked="0"/>
    </xf>
    <xf numFmtId="0" fontId="14" fillId="0" borderId="12" xfId="0" applyFont="1" applyBorder="1" applyAlignment="1" applyProtection="1">
      <alignment horizontal="justify" vertical="center" wrapText="1"/>
      <protection locked="0"/>
    </xf>
    <xf numFmtId="0" fontId="14" fillId="3" borderId="1" xfId="0" applyFont="1" applyFill="1" applyBorder="1" applyAlignment="1" applyProtection="1">
      <alignment horizontal="center" vertical="center" wrapText="1"/>
    </xf>
    <xf numFmtId="0" fontId="28" fillId="0" borderId="3"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protection locked="0"/>
    </xf>
    <xf numFmtId="0" fontId="16" fillId="3" borderId="10" xfId="0" applyFont="1" applyFill="1" applyBorder="1" applyAlignment="1" applyProtection="1">
      <alignment horizontal="left" vertical="center"/>
      <protection locked="0"/>
    </xf>
    <xf numFmtId="14" fontId="16" fillId="0" borderId="10" xfId="0" applyNumberFormat="1"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0" fillId="0" borderId="10" xfId="0" applyBorder="1" applyAlignment="1" applyProtection="1">
      <alignment horizontal="center" vertical="center"/>
    </xf>
    <xf numFmtId="0" fontId="0" fillId="3" borderId="10" xfId="0" applyFill="1" applyBorder="1" applyAlignment="1" applyProtection="1">
      <alignment vertical="center"/>
    </xf>
    <xf numFmtId="0" fontId="17" fillId="3" borderId="10" xfId="0" applyFont="1" applyFill="1" applyBorder="1" applyAlignment="1" applyProtection="1">
      <alignment vertical="center"/>
    </xf>
    <xf numFmtId="0" fontId="18" fillId="3" borderId="10" xfId="0" applyFont="1" applyFill="1" applyBorder="1" applyAlignment="1" applyProtection="1">
      <alignment vertical="center"/>
    </xf>
    <xf numFmtId="0" fontId="19" fillId="3" borderId="10" xfId="0" applyFont="1" applyFill="1" applyBorder="1" applyAlignment="1" applyProtection="1">
      <alignment horizontal="center" vertical="center"/>
    </xf>
    <xf numFmtId="0" fontId="18" fillId="3" borderId="10" xfId="0" applyFont="1" applyFill="1" applyBorder="1" applyAlignment="1" applyProtection="1">
      <alignment horizontal="center" vertical="center"/>
    </xf>
    <xf numFmtId="0" fontId="17" fillId="3" borderId="2" xfId="0" applyFont="1" applyFill="1" applyBorder="1" applyAlignment="1" applyProtection="1">
      <alignment horizontal="center" vertical="center"/>
    </xf>
    <xf numFmtId="0" fontId="28" fillId="0" borderId="30" xfId="0" applyFont="1" applyBorder="1" applyAlignment="1" applyProtection="1">
      <alignment horizontal="center" vertical="center" wrapText="1"/>
      <protection locked="0"/>
    </xf>
    <xf numFmtId="0" fontId="28" fillId="0" borderId="27" xfId="0" applyFont="1" applyBorder="1" applyAlignment="1" applyProtection="1">
      <alignment horizontal="center" vertical="center" wrapText="1"/>
      <protection locked="0"/>
    </xf>
    <xf numFmtId="0" fontId="28" fillId="0" borderId="26" xfId="0" applyFont="1" applyBorder="1" applyAlignment="1" applyProtection="1">
      <alignment horizontal="center" vertical="center" wrapText="1"/>
      <protection locked="0"/>
    </xf>
    <xf numFmtId="0" fontId="26" fillId="0" borderId="41" xfId="0" applyFont="1" applyBorder="1" applyAlignment="1" applyProtection="1">
      <alignment horizontal="center" vertical="center" wrapText="1"/>
      <protection locked="0"/>
    </xf>
    <xf numFmtId="0" fontId="26" fillId="0" borderId="15" xfId="0" applyFont="1" applyBorder="1" applyAlignment="1" applyProtection="1">
      <alignment horizontal="center" vertical="center" wrapText="1"/>
      <protection locked="0"/>
    </xf>
    <xf numFmtId="0" fontId="0" fillId="0" borderId="51" xfId="0" applyBorder="1" applyAlignment="1" applyProtection="1">
      <alignment horizontal="center" vertical="center"/>
      <protection locked="0"/>
    </xf>
    <xf numFmtId="0" fontId="11" fillId="0" borderId="51" xfId="0" applyFont="1" applyBorder="1" applyAlignment="1" applyProtection="1">
      <alignment horizontal="center" vertical="center" wrapText="1"/>
      <protection locked="0"/>
    </xf>
    <xf numFmtId="0" fontId="0" fillId="0" borderId="51" xfId="0" applyBorder="1" applyAlignment="1" applyProtection="1">
      <alignment horizontal="center" vertical="center" wrapText="1"/>
      <protection locked="0"/>
    </xf>
    <xf numFmtId="0" fontId="26" fillId="0" borderId="18" xfId="0" applyFont="1" applyBorder="1" applyAlignment="1" applyProtection="1">
      <alignment horizontal="center" vertical="center" wrapText="1"/>
      <protection locked="0"/>
    </xf>
    <xf numFmtId="0" fontId="14" fillId="0" borderId="41" xfId="0" applyFont="1" applyBorder="1" applyAlignment="1" applyProtection="1">
      <alignment horizontal="center" vertical="center" wrapText="1"/>
      <protection locked="0"/>
    </xf>
    <xf numFmtId="0" fontId="0" fillId="0" borderId="42" xfId="0" applyBorder="1" applyAlignment="1" applyProtection="1">
      <alignment horizontal="center" vertical="center"/>
      <protection locked="0"/>
    </xf>
    <xf numFmtId="1" fontId="11" fillId="0" borderId="42" xfId="0" applyNumberFormat="1" applyFont="1" applyBorder="1" applyAlignment="1" applyProtection="1">
      <alignment horizontal="center" vertical="center"/>
    </xf>
    <xf numFmtId="0" fontId="14" fillId="0" borderId="15" xfId="0" applyFont="1" applyBorder="1" applyAlignment="1" applyProtection="1">
      <alignment horizontal="center" vertical="center" wrapText="1"/>
      <protection locked="0"/>
    </xf>
    <xf numFmtId="0" fontId="11" fillId="0" borderId="1" xfId="0" applyFont="1" applyBorder="1" applyAlignment="1" applyProtection="1">
      <alignment horizontal="left" vertical="center"/>
      <protection locked="0"/>
    </xf>
    <xf numFmtId="0" fontId="11" fillId="0" borderId="42" xfId="0" applyFont="1" applyBorder="1" applyAlignment="1" applyProtection="1">
      <alignment horizontal="left" vertical="center" wrapText="1"/>
      <protection locked="0"/>
    </xf>
    <xf numFmtId="0" fontId="0" fillId="0" borderId="43" xfId="0" applyBorder="1" applyAlignment="1" applyProtection="1">
      <alignment horizontal="center" vertical="center"/>
      <protection locked="0"/>
    </xf>
    <xf numFmtId="0" fontId="14" fillId="0" borderId="18" xfId="0" applyFont="1" applyBorder="1" applyAlignment="1" applyProtection="1">
      <alignment horizontal="center" vertical="center" wrapText="1"/>
      <protection locked="0"/>
    </xf>
    <xf numFmtId="0" fontId="11" fillId="0" borderId="11" xfId="0" applyFont="1" applyBorder="1" applyAlignment="1" applyProtection="1">
      <alignment horizontal="left" vertical="center"/>
      <protection locked="0"/>
    </xf>
    <xf numFmtId="0" fontId="0" fillId="0" borderId="11" xfId="0" applyFont="1" applyBorder="1" applyAlignment="1" applyProtection="1">
      <alignment horizontal="center" vertical="center" wrapText="1"/>
      <protection locked="0"/>
    </xf>
    <xf numFmtId="0" fontId="11" fillId="0" borderId="11" xfId="0" applyFont="1" applyBorder="1" applyAlignment="1" applyProtection="1">
      <alignment horizontal="center" vertical="center"/>
      <protection locked="0"/>
    </xf>
    <xf numFmtId="0" fontId="8" fillId="2" borderId="11" xfId="0" applyFont="1" applyFill="1" applyBorder="1" applyAlignment="1" applyProtection="1">
      <alignment horizontal="center" vertical="center"/>
    </xf>
    <xf numFmtId="1" fontId="0" fillId="0" borderId="11" xfId="0" applyNumberFormat="1" applyFont="1" applyBorder="1" applyAlignment="1" applyProtection="1">
      <alignment horizontal="center" vertical="center"/>
    </xf>
    <xf numFmtId="0" fontId="0" fillId="0" borderId="11" xfId="0" applyFont="1" applyBorder="1" applyAlignment="1" applyProtection="1">
      <alignment horizontal="center"/>
      <protection locked="0"/>
    </xf>
    <xf numFmtId="0" fontId="0" fillId="0" borderId="23" xfId="0" applyFont="1" applyBorder="1" applyAlignment="1" applyProtection="1">
      <alignment horizontal="center"/>
      <protection locked="0"/>
    </xf>
    <xf numFmtId="0" fontId="11" fillId="3" borderId="1" xfId="0" applyFont="1" applyFill="1" applyBorder="1" applyAlignment="1" applyProtection="1">
      <alignment horizontal="center" vertical="center" wrapText="1"/>
      <protection locked="0"/>
    </xf>
    <xf numFmtId="0" fontId="11" fillId="3" borderId="42"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xf>
    <xf numFmtId="0" fontId="21" fillId="3" borderId="0" xfId="0" applyFont="1" applyFill="1" applyBorder="1" applyAlignment="1" applyProtection="1">
      <alignment horizontal="center" vertical="center"/>
    </xf>
  </cellXfs>
  <cellStyles count="1">
    <cellStyle name="Normal" xfId="0" builtinId="0"/>
  </cellStyles>
  <dxfs count="40">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s>
  <tableStyles count="0" defaultTableStyle="TableStyleMedium2" defaultPivotStyle="PivotStyleLight16"/>
  <colors>
    <mruColors>
      <color rgb="FFFF6600"/>
      <color rgb="FF66FF66"/>
      <color rgb="FF0066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33</xdr:col>
      <xdr:colOff>1290484</xdr:colOff>
      <xdr:row>5</xdr:row>
      <xdr:rowOff>184355</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1"/>
          <a:ext cx="37024597" cy="1074378"/>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90611</xdr:colOff>
      <xdr:row>5</xdr:row>
      <xdr:rowOff>122903</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65302"/>
        </a:xfrm>
        <a:prstGeom prst="rect">
          <a:avLst/>
        </a:prstGeom>
      </xdr:spPr>
    </xdr:pic>
    <xdr:clientData/>
  </xdr:twoCellAnchor>
  <xdr:twoCellAnchor>
    <xdr:from>
      <xdr:col>9</xdr:col>
      <xdr:colOff>1397000</xdr:colOff>
      <xdr:row>58</xdr:row>
      <xdr:rowOff>0</xdr:rowOff>
    </xdr:from>
    <xdr:to>
      <xdr:col>9</xdr:col>
      <xdr:colOff>2968625</xdr:colOff>
      <xdr:row>58</xdr:row>
      <xdr:rowOff>0</xdr:rowOff>
    </xdr:to>
    <xdr:cxnSp macro="">
      <xdr:nvCxnSpPr>
        <xdr:cNvPr id="17" name="Conector recto 46">
          <a:extLst>
            <a:ext uri="{FF2B5EF4-FFF2-40B4-BE49-F238E27FC236}">
              <a16:creationId xmlns:a16="http://schemas.microsoft.com/office/drawing/2014/main" id="{00000000-0008-0000-0300-000011000000}"/>
            </a:ext>
          </a:extLst>
        </xdr:cNvPr>
        <xdr:cNvCxnSpPr/>
      </xdr:nvCxnSpPr>
      <xdr:spPr>
        <a:xfrm>
          <a:off x="11436350" y="19050000"/>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59</xdr:row>
      <xdr:rowOff>1</xdr:rowOff>
    </xdr:from>
    <xdr:to>
      <xdr:col>10</xdr:col>
      <xdr:colOff>0</xdr:colOff>
      <xdr:row>59</xdr:row>
      <xdr:rowOff>15875</xdr:rowOff>
    </xdr:to>
    <xdr:cxnSp macro="">
      <xdr:nvCxnSpPr>
        <xdr:cNvPr id="18" name="Conector recto 54">
          <a:extLst>
            <a:ext uri="{FF2B5EF4-FFF2-40B4-BE49-F238E27FC236}">
              <a16:creationId xmlns:a16="http://schemas.microsoft.com/office/drawing/2014/main" id="{00000000-0008-0000-0300-000012000000}"/>
            </a:ext>
          </a:extLst>
        </xdr:cNvPr>
        <xdr:cNvCxnSpPr/>
      </xdr:nvCxnSpPr>
      <xdr:spPr>
        <a:xfrm flipV="1">
          <a:off x="11468100" y="19240501"/>
          <a:ext cx="1552575"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59</xdr:row>
      <xdr:rowOff>0</xdr:rowOff>
    </xdr:from>
    <xdr:to>
      <xdr:col>9</xdr:col>
      <xdr:colOff>2968625</xdr:colOff>
      <xdr:row>59</xdr:row>
      <xdr:rowOff>0</xdr:rowOff>
    </xdr:to>
    <xdr:cxnSp macro="">
      <xdr:nvCxnSpPr>
        <xdr:cNvPr id="19" name="Conector recto 46">
          <a:extLst>
            <a:ext uri="{FF2B5EF4-FFF2-40B4-BE49-F238E27FC236}">
              <a16:creationId xmlns:a16="http://schemas.microsoft.com/office/drawing/2014/main" id="{B6C0B82C-D0E3-413F-93E1-62BA5E2EC03B}"/>
            </a:ext>
          </a:extLst>
        </xdr:cNvPr>
        <xdr:cNvCxnSpPr/>
      </xdr:nvCxnSpPr>
      <xdr:spPr>
        <a:xfrm>
          <a:off x="10388600" y="194310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381000</xdr:colOff>
      <xdr:row>7</xdr:row>
      <xdr:rowOff>942611</xdr:rowOff>
    </xdr:from>
    <xdr:ext cx="9666941" cy="1765131"/>
    <xdr:pic>
      <xdr:nvPicPr>
        <xdr:cNvPr id="2" name="Imagen 1">
          <a:extLst>
            <a:ext uri="{FF2B5EF4-FFF2-40B4-BE49-F238E27FC236}">
              <a16:creationId xmlns:a16="http://schemas.microsoft.com/office/drawing/2014/main" id="{3A7A5CF2-7B0A-4F8A-9E81-D907B9F06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 y="1523636"/>
          <a:ext cx="9666941" cy="17651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666749</xdr:colOff>
      <xdr:row>10</xdr:row>
      <xdr:rowOff>679425</xdr:rowOff>
    </xdr:from>
    <xdr:ext cx="8620125" cy="3775102"/>
    <xdr:pic>
      <xdr:nvPicPr>
        <xdr:cNvPr id="3" name="Imagen 2">
          <a:extLst>
            <a:ext uri="{FF2B5EF4-FFF2-40B4-BE49-F238E27FC236}">
              <a16:creationId xmlns:a16="http://schemas.microsoft.com/office/drawing/2014/main" id="{B8CE10DD-5338-4DCA-94EC-EF1D793D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49" y="2098650"/>
          <a:ext cx="8620125" cy="3775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714374</xdr:colOff>
      <xdr:row>11</xdr:row>
      <xdr:rowOff>349251</xdr:rowOff>
    </xdr:from>
    <xdr:ext cx="8437418" cy="2762250"/>
    <xdr:pic>
      <xdr:nvPicPr>
        <xdr:cNvPr id="4" name="Imagen 3">
          <a:extLst>
            <a:ext uri="{FF2B5EF4-FFF2-40B4-BE49-F238E27FC236}">
              <a16:creationId xmlns:a16="http://schemas.microsoft.com/office/drawing/2014/main" id="{8E30934D-DCC9-4949-AEEA-F4F6DFF90B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8374" y="2282826"/>
          <a:ext cx="8437418" cy="2762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612320</xdr:colOff>
      <xdr:row>11</xdr:row>
      <xdr:rowOff>3748868</xdr:rowOff>
    </xdr:from>
    <xdr:to>
      <xdr:col>2</xdr:col>
      <xdr:colOff>9456963</xdr:colOff>
      <xdr:row>13</xdr:row>
      <xdr:rowOff>5086678</xdr:rowOff>
    </xdr:to>
    <xdr:pic>
      <xdr:nvPicPr>
        <xdr:cNvPr id="9" name="Imagen 8">
          <a:extLst>
            <a:ext uri="{FF2B5EF4-FFF2-40B4-BE49-F238E27FC236}">
              <a16:creationId xmlns:a16="http://schemas.microsoft.com/office/drawing/2014/main" id="{B26D7BAC-D0AA-41E7-89D7-ED1C5C1CE4F9}"/>
            </a:ext>
          </a:extLst>
        </xdr:cNvPr>
        <xdr:cNvPicPr>
          <a:picLocks noChangeAspect="1"/>
        </xdr:cNvPicPr>
      </xdr:nvPicPr>
      <xdr:blipFill rotWithShape="1">
        <a:blip xmlns:r="http://schemas.openxmlformats.org/officeDocument/2006/relationships" r:embed="rId4"/>
        <a:srcRect l="7293" t="20108" r="63091" b="14010"/>
        <a:stretch/>
      </xdr:blipFill>
      <xdr:spPr>
        <a:xfrm>
          <a:off x="4571999" y="18743939"/>
          <a:ext cx="8844643" cy="1106691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W60"/>
  <sheetViews>
    <sheetView tabSelected="1" view="pageBreakPreview" topLeftCell="F1" zoomScale="62" zoomScaleNormal="62" zoomScaleSheetLayoutView="62" workbookViewId="0">
      <pane ySplit="12" topLeftCell="A42" activePane="bottomLeft" state="frozen"/>
      <selection pane="bottomLeft" activeCell="B7" sqref="B7:AH7"/>
    </sheetView>
  </sheetViews>
  <sheetFormatPr baseColWidth="10" defaultRowHeight="15" x14ac:dyDescent="0.25"/>
  <cols>
    <col min="1" max="1" width="30.140625" style="1" customWidth="1"/>
    <col min="2" max="2" width="27.85546875" style="1" customWidth="1"/>
    <col min="3" max="3" width="22.85546875" style="1" customWidth="1"/>
    <col min="4" max="4" width="21.7109375" style="1" customWidth="1"/>
    <col min="5" max="5" width="25.8554687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72.140625" style="1" customWidth="1"/>
    <col min="30" max="30" width="22.5703125" style="1" customWidth="1"/>
    <col min="31" max="31" width="15.140625" style="1" customWidth="1"/>
    <col min="32" max="32" width="23" style="1" customWidth="1"/>
    <col min="33" max="33" width="19.140625" style="1" customWidth="1"/>
    <col min="34" max="34" width="19.5703125" style="1" customWidth="1"/>
    <col min="35" max="16384" width="11.42578125" style="1"/>
  </cols>
  <sheetData>
    <row r="1" spans="1:34 16374:16377" s="11" customFormat="1" ht="14.25" customHeight="1" x14ac:dyDescent="0.2">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XET1" s="8" t="s">
        <v>1</v>
      </c>
      <c r="XEU1" s="9" t="s">
        <v>2</v>
      </c>
      <c r="XEV1" s="10"/>
    </row>
    <row r="2" spans="1:34 16374:16377" s="11" customFormat="1" ht="14.25" customHeight="1" x14ac:dyDescent="0.2">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XET2" s="11" t="s">
        <v>17</v>
      </c>
      <c r="XEU2" s="11">
        <v>5</v>
      </c>
      <c r="XEV2" s="12"/>
    </row>
    <row r="3" spans="1:34 16374:16377" s="11" customFormat="1" ht="14.25" customHeight="1"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XET3" s="11" t="s">
        <v>16</v>
      </c>
      <c r="XEU3" s="11">
        <v>4</v>
      </c>
      <c r="XEV3" s="12"/>
    </row>
    <row r="4" spans="1:34 16374:16377" s="11" customFormat="1" ht="14.25" customHeight="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XET4" s="11" t="s">
        <v>15</v>
      </c>
      <c r="XEU4" s="11">
        <v>3</v>
      </c>
      <c r="XEV4" s="12"/>
    </row>
    <row r="5" spans="1:34 16374:16377" s="11" customFormat="1" ht="14.25" customHeigh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XET5" s="11" t="s">
        <v>14</v>
      </c>
      <c r="XEU5" s="11">
        <v>2</v>
      </c>
      <c r="XEV5" s="12"/>
    </row>
    <row r="6" spans="1:34 16374:16377" s="11" customFormat="1" ht="36" customHeight="1" x14ac:dyDescent="0.2">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XET6" s="11" t="s">
        <v>13</v>
      </c>
      <c r="XEU6" s="11">
        <v>1</v>
      </c>
      <c r="XEV6" s="12"/>
    </row>
    <row r="7" spans="1:34 16374:16377" s="11" customFormat="1" ht="39.75" customHeight="1" x14ac:dyDescent="0.2">
      <c r="A7" s="7"/>
      <c r="B7" s="348" t="s">
        <v>191</v>
      </c>
      <c r="C7" s="349"/>
      <c r="D7" s="349"/>
      <c r="E7" s="349"/>
      <c r="F7" s="349"/>
      <c r="G7" s="349"/>
      <c r="H7" s="349"/>
      <c r="I7" s="349"/>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XEV7" s="12"/>
    </row>
    <row r="8" spans="1:34 16374:16377" s="13" customFormat="1" ht="21" customHeight="1" thickBot="1" x14ac:dyDescent="0.3">
      <c r="A8" s="138" t="s">
        <v>53</v>
      </c>
      <c r="B8" s="312"/>
      <c r="C8" s="313">
        <v>43496</v>
      </c>
      <c r="D8" s="314"/>
      <c r="E8" s="314"/>
      <c r="F8" s="315"/>
      <c r="G8" s="315"/>
      <c r="H8" s="315"/>
      <c r="I8" s="315"/>
      <c r="J8" s="315"/>
      <c r="K8" s="315"/>
      <c r="L8" s="315"/>
      <c r="M8" s="222" t="s">
        <v>66</v>
      </c>
      <c r="N8" s="222"/>
      <c r="O8" s="222"/>
      <c r="P8" s="222"/>
      <c r="Q8" s="222"/>
      <c r="R8" s="222"/>
      <c r="S8" s="222"/>
      <c r="T8" s="222"/>
      <c r="U8" s="222"/>
      <c r="V8" s="223"/>
      <c r="W8" s="316"/>
      <c r="X8" s="317" t="s">
        <v>62</v>
      </c>
      <c r="Y8" s="318"/>
      <c r="Z8" s="319" t="s">
        <v>136</v>
      </c>
      <c r="AA8" s="317" t="s">
        <v>63</v>
      </c>
      <c r="AB8" s="319"/>
      <c r="AC8" s="317" t="s">
        <v>64</v>
      </c>
      <c r="AD8" s="320"/>
      <c r="AE8" s="321" t="s">
        <v>65</v>
      </c>
      <c r="AF8" s="175"/>
      <c r="AG8" s="157"/>
      <c r="AH8" s="158"/>
      <c r="XET8" s="159" t="s">
        <v>0</v>
      </c>
      <c r="XEU8" s="160"/>
    </row>
    <row r="9" spans="1:34 16374:16377" s="13" customFormat="1" ht="18.75" customHeight="1" x14ac:dyDescent="0.25">
      <c r="A9" s="161" t="s">
        <v>45</v>
      </c>
      <c r="B9" s="162"/>
      <c r="C9" s="162"/>
      <c r="D9" s="162"/>
      <c r="E9" s="163"/>
      <c r="F9" s="188" t="s">
        <v>21</v>
      </c>
      <c r="G9" s="189"/>
      <c r="H9" s="189"/>
      <c r="I9" s="189"/>
      <c r="J9" s="189"/>
      <c r="K9" s="189"/>
      <c r="L9" s="189"/>
      <c r="M9" s="189"/>
      <c r="N9" s="189"/>
      <c r="O9" s="189"/>
      <c r="P9" s="189"/>
      <c r="Q9" s="189"/>
      <c r="R9" s="189"/>
      <c r="S9" s="189"/>
      <c r="T9" s="189"/>
      <c r="U9" s="189"/>
      <c r="V9" s="189"/>
      <c r="W9" s="189"/>
      <c r="X9" s="189"/>
      <c r="Y9" s="189"/>
      <c r="Z9" s="190"/>
      <c r="AA9" s="179" t="s">
        <v>42</v>
      </c>
      <c r="AB9" s="180"/>
      <c r="AC9" s="180"/>
      <c r="AD9" s="181"/>
      <c r="AE9" s="193" t="s">
        <v>32</v>
      </c>
      <c r="AF9" s="194"/>
      <c r="AG9" s="194"/>
      <c r="AH9" s="195"/>
      <c r="XET9" s="159" t="s">
        <v>2</v>
      </c>
      <c r="XEU9" s="160"/>
    </row>
    <row r="10" spans="1:34 16374:16377" s="4" customFormat="1" ht="15" customHeight="1" x14ac:dyDescent="0.25">
      <c r="A10" s="164" t="s">
        <v>50</v>
      </c>
      <c r="B10" s="167" t="s">
        <v>51</v>
      </c>
      <c r="C10" s="166" t="s">
        <v>33</v>
      </c>
      <c r="D10" s="166" t="s">
        <v>34</v>
      </c>
      <c r="E10" s="169" t="s">
        <v>35</v>
      </c>
      <c r="F10" s="171" t="s">
        <v>67</v>
      </c>
      <c r="G10" s="172"/>
      <c r="H10" s="172"/>
      <c r="I10" s="172"/>
      <c r="J10" s="172"/>
      <c r="K10" s="173" t="s">
        <v>25</v>
      </c>
      <c r="L10" s="176" t="s">
        <v>23</v>
      </c>
      <c r="M10" s="177"/>
      <c r="N10" s="177"/>
      <c r="O10" s="177"/>
      <c r="P10" s="177"/>
      <c r="Q10" s="177"/>
      <c r="R10" s="177"/>
      <c r="S10" s="177"/>
      <c r="T10" s="177"/>
      <c r="U10" s="177"/>
      <c r="V10" s="177"/>
      <c r="W10" s="177"/>
      <c r="X10" s="177"/>
      <c r="Y10" s="177"/>
      <c r="Z10" s="178"/>
      <c r="AA10" s="182"/>
      <c r="AB10" s="183"/>
      <c r="AC10" s="183"/>
      <c r="AD10" s="184"/>
      <c r="AE10" s="196"/>
      <c r="AF10" s="197"/>
      <c r="AG10" s="197"/>
      <c r="AH10" s="198"/>
      <c r="XET10" s="3" t="s">
        <v>18</v>
      </c>
      <c r="XEU10" s="3" t="s">
        <v>20</v>
      </c>
      <c r="XEV10" s="3" t="s">
        <v>19</v>
      </c>
    </row>
    <row r="11" spans="1:34 16374:16377" s="4" customFormat="1" ht="15" customHeight="1" x14ac:dyDescent="0.25">
      <c r="A11" s="164"/>
      <c r="B11" s="168"/>
      <c r="C11" s="166"/>
      <c r="D11" s="166"/>
      <c r="E11" s="169"/>
      <c r="F11" s="143" t="s">
        <v>36</v>
      </c>
      <c r="G11" s="144"/>
      <c r="H11" s="144"/>
      <c r="I11" s="144"/>
      <c r="J11" s="144"/>
      <c r="K11" s="174"/>
      <c r="L11" s="145" t="s">
        <v>46</v>
      </c>
      <c r="M11" s="147" t="s">
        <v>22</v>
      </c>
      <c r="N11" s="5"/>
      <c r="O11" s="6"/>
      <c r="P11" s="6"/>
      <c r="Q11" s="6"/>
      <c r="R11" s="6"/>
      <c r="S11" s="6"/>
      <c r="T11" s="6"/>
      <c r="U11" s="149" t="s">
        <v>38</v>
      </c>
      <c r="V11" s="151" t="s">
        <v>37</v>
      </c>
      <c r="W11" s="152"/>
      <c r="X11" s="152"/>
      <c r="Y11" s="152"/>
      <c r="Z11" s="153"/>
      <c r="AA11" s="185"/>
      <c r="AB11" s="186"/>
      <c r="AC11" s="186"/>
      <c r="AD11" s="187"/>
      <c r="AE11" s="199"/>
      <c r="AF11" s="200"/>
      <c r="AG11" s="200"/>
      <c r="AH11" s="201"/>
      <c r="XET11" s="4">
        <v>5</v>
      </c>
      <c r="XEU11" s="4">
        <v>10</v>
      </c>
      <c r="XEV11" s="4">
        <v>20</v>
      </c>
    </row>
    <row r="12" spans="1:34 16374:16377" s="4" customFormat="1" ht="44.25" customHeight="1" thickBot="1" x14ac:dyDescent="0.3">
      <c r="A12" s="165"/>
      <c r="B12" s="168"/>
      <c r="C12" s="167"/>
      <c r="D12" s="167"/>
      <c r="E12" s="170"/>
      <c r="F12" s="37" t="s">
        <v>8</v>
      </c>
      <c r="G12" s="38" t="s">
        <v>54</v>
      </c>
      <c r="H12" s="36" t="s">
        <v>68</v>
      </c>
      <c r="I12" s="39" t="s">
        <v>55</v>
      </c>
      <c r="J12" s="46" t="s">
        <v>10</v>
      </c>
      <c r="K12" s="174"/>
      <c r="L12" s="146"/>
      <c r="M12" s="148"/>
      <c r="N12" s="47"/>
      <c r="O12" s="47" t="s">
        <v>60</v>
      </c>
      <c r="P12" s="47" t="s">
        <v>61</v>
      </c>
      <c r="Q12" s="47" t="s">
        <v>59</v>
      </c>
      <c r="R12" s="47" t="s">
        <v>56</v>
      </c>
      <c r="S12" s="47" t="s">
        <v>57</v>
      </c>
      <c r="T12" s="47" t="s">
        <v>58</v>
      </c>
      <c r="U12" s="150"/>
      <c r="V12" s="48" t="s">
        <v>8</v>
      </c>
      <c r="W12" s="49" t="s">
        <v>54</v>
      </c>
      <c r="X12" s="50" t="s">
        <v>9</v>
      </c>
      <c r="Y12" s="51" t="s">
        <v>55</v>
      </c>
      <c r="Z12" s="52" t="s">
        <v>10</v>
      </c>
      <c r="AA12" s="41" t="s">
        <v>52</v>
      </c>
      <c r="AB12" s="53" t="s">
        <v>39</v>
      </c>
      <c r="AC12" s="54" t="s">
        <v>40</v>
      </c>
      <c r="AD12" s="45" t="s">
        <v>41</v>
      </c>
      <c r="AE12" s="40" t="s">
        <v>27</v>
      </c>
      <c r="AF12" s="55" t="s">
        <v>69</v>
      </c>
      <c r="AG12" s="56" t="s">
        <v>43</v>
      </c>
      <c r="AH12" s="57" t="s">
        <v>44</v>
      </c>
      <c r="XET12" s="4" t="s">
        <v>11</v>
      </c>
      <c r="XEU12" s="4" t="s">
        <v>12</v>
      </c>
      <c r="XEV12" s="4" t="s">
        <v>9</v>
      </c>
      <c r="XEW12" s="4" t="s">
        <v>8</v>
      </c>
    </row>
    <row r="13" spans="1:34 16374:16377" ht="50.25" customHeight="1" x14ac:dyDescent="0.25">
      <c r="A13" s="322" t="s">
        <v>163</v>
      </c>
      <c r="B13" s="325" t="s">
        <v>137</v>
      </c>
      <c r="C13" s="102" t="s">
        <v>138</v>
      </c>
      <c r="D13" s="102" t="s">
        <v>142</v>
      </c>
      <c r="E13" s="102" t="s">
        <v>154</v>
      </c>
      <c r="F13" s="124" t="s">
        <v>13</v>
      </c>
      <c r="G13" s="127" t="str">
        <f>IF(F13="(1) RARA VEZ","1", IF(F13="(2) IMPROBABLE","2",IF(F13="(3) POSIBLE","3",IF(F13="(4) PROBABLE","4",IF(F13="(5) CASI SEGURO","5","")))))</f>
        <v>1</v>
      </c>
      <c r="H13" s="130" t="s">
        <v>20</v>
      </c>
      <c r="I13" s="91" t="str">
        <f>IF(H13="(5) MODERADO","5", IF(H13="(10) MAYOR","10",IF(H13="(20) CATASTROFICO","20","")))</f>
        <v>10</v>
      </c>
      <c r="J13" s="94">
        <v>10</v>
      </c>
      <c r="K13" s="135" t="s">
        <v>140</v>
      </c>
      <c r="L13" s="63" t="s">
        <v>6</v>
      </c>
      <c r="M13" s="64" t="s">
        <v>11</v>
      </c>
      <c r="N13" s="65">
        <f>IF(M13="SÍ",15,"0")</f>
        <v>15</v>
      </c>
      <c r="O13" s="105">
        <f>SUM(N13:N19)</f>
        <v>85</v>
      </c>
      <c r="P13" s="106">
        <f>IF(AND($O13&gt;=0,$O13&lt;=50),0,IF(AND($O13&gt;50,$O13&lt;=75),1,IF(AND($O13&gt;75,$O13&lt;=100),2,"")))</f>
        <v>2</v>
      </c>
      <c r="Q13" s="106">
        <f>$G13-$P13</f>
        <v>-1</v>
      </c>
      <c r="R13" s="109">
        <f>IF($Q13&lt;=0,1,$Q13)</f>
        <v>1</v>
      </c>
      <c r="S13" s="106">
        <f>$I13-$P13</f>
        <v>8</v>
      </c>
      <c r="T13" s="109">
        <f>IF($S13=19,10,IF($S13=18,5,IF($S13=9,5,IF($S13=8,5,I13))))</f>
        <v>5</v>
      </c>
      <c r="U13" s="112" t="s">
        <v>8</v>
      </c>
      <c r="V13" s="115" t="str">
        <f>IF(AND($U13="PROBABILIDAD",$R13=1),$XET$6,IF(AND($U13="PROBABILIDAD",$R13=2),$XET$5,IF(AND($U13="PROBABILIDAD",$R13=3),$XET$4,IF(AND($U13="PROBABILIDAD",$R13=4),$XET$3,IF(AND($U13="PROBABILIDAD",$R13=5),$XET$2,$F13)))))</f>
        <v>(1) RARA VEZ</v>
      </c>
      <c r="W13" s="118">
        <f>IF($U13="PROBABILIDAD",$R13,$G13)</f>
        <v>1</v>
      </c>
      <c r="X13" s="88" t="str">
        <f>IF(AND($U13="IMPACTO",$S13=18),$XET$10,IF(AND($U13="IMPACTO",$S13=19),$XEU$10,IF(AND($U13="IMPACTO",$S13=20),$XEV$10,IF(AND($U13="IMPACTO",$S13&lt;10),$XET$10,$H13))))</f>
        <v>(10) MAYOR</v>
      </c>
      <c r="Y13" s="91" t="str">
        <f>IF($U13="IMPACTO",$T13,$I13)</f>
        <v>10</v>
      </c>
      <c r="Z13" s="94">
        <v>10</v>
      </c>
      <c r="AA13" s="139" t="s">
        <v>139</v>
      </c>
      <c r="AB13" s="99" t="s">
        <v>141</v>
      </c>
      <c r="AC13" s="210" t="s">
        <v>143</v>
      </c>
      <c r="AD13" s="139" t="s">
        <v>144</v>
      </c>
      <c r="AE13" s="213"/>
      <c r="AF13" s="191"/>
      <c r="AG13" s="139" t="s">
        <v>145</v>
      </c>
      <c r="AH13" s="154" t="s">
        <v>146</v>
      </c>
    </row>
    <row r="14" spans="1:34 16374:16377" ht="48" customHeight="1" x14ac:dyDescent="0.25">
      <c r="A14" s="323"/>
      <c r="B14" s="326"/>
      <c r="C14" s="123"/>
      <c r="D14" s="103"/>
      <c r="E14" s="123"/>
      <c r="F14" s="125"/>
      <c r="G14" s="128"/>
      <c r="H14" s="131"/>
      <c r="I14" s="92"/>
      <c r="J14" s="95"/>
      <c r="K14" s="128"/>
      <c r="L14" s="58" t="s">
        <v>7</v>
      </c>
      <c r="M14" s="59" t="s">
        <v>11</v>
      </c>
      <c r="N14" s="60">
        <f>IF(M14="SÍ",5,"0")</f>
        <v>5</v>
      </c>
      <c r="O14" s="92"/>
      <c r="P14" s="107"/>
      <c r="Q14" s="107"/>
      <c r="R14" s="110"/>
      <c r="S14" s="107"/>
      <c r="T14" s="110"/>
      <c r="U14" s="113"/>
      <c r="V14" s="116"/>
      <c r="W14" s="119"/>
      <c r="X14" s="89"/>
      <c r="Y14" s="92"/>
      <c r="Z14" s="95"/>
      <c r="AA14" s="140"/>
      <c r="AB14" s="100"/>
      <c r="AC14" s="211"/>
      <c r="AD14" s="141"/>
      <c r="AE14" s="100"/>
      <c r="AF14" s="192"/>
      <c r="AG14" s="141"/>
      <c r="AH14" s="155"/>
    </row>
    <row r="15" spans="1:34 16374:16377" ht="33" customHeight="1" x14ac:dyDescent="0.25">
      <c r="A15" s="323"/>
      <c r="B15" s="326"/>
      <c r="C15" s="123"/>
      <c r="D15" s="103"/>
      <c r="E15" s="123"/>
      <c r="F15" s="125"/>
      <c r="G15" s="128"/>
      <c r="H15" s="131"/>
      <c r="I15" s="92"/>
      <c r="J15" s="156" t="str">
        <f>IF(AND(J13&gt;=5,J13&lt;=10),"BAJA",IF(AND(J13&gt;=15,J13&lt;=25),"MODERADA",IF(AND(J13&gt;=30,J13&lt;=50),"ALTA",IF(AND(J13&gt;=60,J13&lt;=100),"EXTREMA",""))))</f>
        <v>BAJA</v>
      </c>
      <c r="K15" s="128"/>
      <c r="L15" s="61" t="s">
        <v>3</v>
      </c>
      <c r="M15" s="59" t="s">
        <v>12</v>
      </c>
      <c r="N15" s="60" t="str">
        <f>IF(M15="SÍ",15,"0")</f>
        <v>0</v>
      </c>
      <c r="O15" s="92"/>
      <c r="P15" s="107"/>
      <c r="Q15" s="107"/>
      <c r="R15" s="110"/>
      <c r="S15" s="107"/>
      <c r="T15" s="110"/>
      <c r="U15" s="113"/>
      <c r="V15" s="116"/>
      <c r="W15" s="119"/>
      <c r="X15" s="89"/>
      <c r="Y15" s="92"/>
      <c r="Z15" s="80" t="s">
        <v>158</v>
      </c>
      <c r="AA15" s="140"/>
      <c r="AB15" s="100"/>
      <c r="AC15" s="211"/>
      <c r="AD15" s="141"/>
      <c r="AE15" s="100"/>
      <c r="AF15" s="192"/>
      <c r="AG15" s="141"/>
      <c r="AH15" s="155"/>
    </row>
    <row r="16" spans="1:34 16374:16377" ht="26.25" customHeight="1" x14ac:dyDescent="0.25">
      <c r="A16" s="323"/>
      <c r="B16" s="326"/>
      <c r="C16" s="123"/>
      <c r="D16" s="103"/>
      <c r="E16" s="123"/>
      <c r="F16" s="125"/>
      <c r="G16" s="128"/>
      <c r="H16" s="131"/>
      <c r="I16" s="92"/>
      <c r="J16" s="156"/>
      <c r="K16" s="128"/>
      <c r="L16" s="61" t="s">
        <v>4</v>
      </c>
      <c r="M16" s="59" t="s">
        <v>11</v>
      </c>
      <c r="N16" s="60">
        <f>IF(M16="SÍ",10,"0")</f>
        <v>10</v>
      </c>
      <c r="O16" s="92"/>
      <c r="P16" s="107"/>
      <c r="Q16" s="107"/>
      <c r="R16" s="110"/>
      <c r="S16" s="107"/>
      <c r="T16" s="110"/>
      <c r="U16" s="113"/>
      <c r="V16" s="116"/>
      <c r="W16" s="119"/>
      <c r="X16" s="89"/>
      <c r="Y16" s="92"/>
      <c r="Z16" s="80"/>
      <c r="AA16" s="140"/>
      <c r="AB16" s="100"/>
      <c r="AC16" s="211"/>
      <c r="AD16" s="141"/>
      <c r="AE16" s="100"/>
      <c r="AF16" s="192"/>
      <c r="AG16" s="141"/>
      <c r="AH16" s="155"/>
    </row>
    <row r="17" spans="1:34" ht="45" customHeight="1" x14ac:dyDescent="0.25">
      <c r="A17" s="323"/>
      <c r="B17" s="326"/>
      <c r="C17" s="123"/>
      <c r="D17" s="103"/>
      <c r="E17" s="123"/>
      <c r="F17" s="125"/>
      <c r="G17" s="128"/>
      <c r="H17" s="131"/>
      <c r="I17" s="92"/>
      <c r="J17" s="156"/>
      <c r="K17" s="128"/>
      <c r="L17" s="58" t="s">
        <v>30</v>
      </c>
      <c r="M17" s="62" t="s">
        <v>11</v>
      </c>
      <c r="N17" s="60">
        <f>IF(M17="SÍ",15,"0")</f>
        <v>15</v>
      </c>
      <c r="O17" s="92"/>
      <c r="P17" s="107"/>
      <c r="Q17" s="107"/>
      <c r="R17" s="110"/>
      <c r="S17" s="107"/>
      <c r="T17" s="110"/>
      <c r="U17" s="113"/>
      <c r="V17" s="116"/>
      <c r="W17" s="119"/>
      <c r="X17" s="89"/>
      <c r="Y17" s="92"/>
      <c r="Z17" s="80"/>
      <c r="AA17" s="140"/>
      <c r="AB17" s="100"/>
      <c r="AC17" s="211"/>
      <c r="AD17" s="141"/>
      <c r="AE17" s="100"/>
      <c r="AF17" s="192"/>
      <c r="AG17" s="141"/>
      <c r="AH17" s="155"/>
    </row>
    <row r="18" spans="1:34" ht="51" customHeight="1" x14ac:dyDescent="0.25">
      <c r="A18" s="323"/>
      <c r="B18" s="326"/>
      <c r="C18" s="123"/>
      <c r="D18" s="103"/>
      <c r="E18" s="123"/>
      <c r="F18" s="125"/>
      <c r="G18" s="128"/>
      <c r="H18" s="131"/>
      <c r="I18" s="92"/>
      <c r="J18" s="156"/>
      <c r="K18" s="128"/>
      <c r="L18" s="58" t="s">
        <v>5</v>
      </c>
      <c r="M18" s="59" t="s">
        <v>11</v>
      </c>
      <c r="N18" s="60">
        <f>IF(M18="SÍ",10,"0")</f>
        <v>10</v>
      </c>
      <c r="O18" s="92"/>
      <c r="P18" s="107"/>
      <c r="Q18" s="107"/>
      <c r="R18" s="110"/>
      <c r="S18" s="107"/>
      <c r="T18" s="110"/>
      <c r="U18" s="113"/>
      <c r="V18" s="116"/>
      <c r="W18" s="119"/>
      <c r="X18" s="89"/>
      <c r="Y18" s="92"/>
      <c r="Z18" s="80"/>
      <c r="AA18" s="140"/>
      <c r="AB18" s="100"/>
      <c r="AC18" s="211"/>
      <c r="AD18" s="141"/>
      <c r="AE18" s="100"/>
      <c r="AF18" s="192"/>
      <c r="AG18" s="141"/>
      <c r="AH18" s="155"/>
    </row>
    <row r="19" spans="1:34" ht="51.75" customHeight="1" x14ac:dyDescent="0.25">
      <c r="A19" s="323"/>
      <c r="B19" s="326"/>
      <c r="C19" s="123"/>
      <c r="D19" s="103"/>
      <c r="E19" s="123"/>
      <c r="F19" s="125"/>
      <c r="G19" s="128"/>
      <c r="H19" s="131"/>
      <c r="I19" s="92"/>
      <c r="J19" s="156"/>
      <c r="K19" s="128"/>
      <c r="L19" s="58" t="s">
        <v>29</v>
      </c>
      <c r="M19" s="59" t="s">
        <v>11</v>
      </c>
      <c r="N19" s="60">
        <f>IF(M19="SÍ",30,"0")</f>
        <v>30</v>
      </c>
      <c r="O19" s="92"/>
      <c r="P19" s="107"/>
      <c r="Q19" s="107"/>
      <c r="R19" s="110"/>
      <c r="S19" s="107"/>
      <c r="T19" s="110"/>
      <c r="U19" s="113"/>
      <c r="V19" s="116"/>
      <c r="W19" s="119"/>
      <c r="X19" s="89"/>
      <c r="Y19" s="92"/>
      <c r="Z19" s="80"/>
      <c r="AA19" s="140"/>
      <c r="AB19" s="100"/>
      <c r="AC19" s="211"/>
      <c r="AD19" s="141"/>
      <c r="AE19" s="100"/>
      <c r="AF19" s="192"/>
      <c r="AG19" s="141"/>
      <c r="AH19" s="155"/>
    </row>
    <row r="20" spans="1:34" ht="50.25" customHeight="1" x14ac:dyDescent="0.25">
      <c r="A20" s="323"/>
      <c r="B20" s="326"/>
      <c r="C20" s="224" t="s">
        <v>147</v>
      </c>
      <c r="D20" s="103" t="s">
        <v>148</v>
      </c>
      <c r="E20" s="103" t="s">
        <v>149</v>
      </c>
      <c r="F20" s="125" t="s">
        <v>13</v>
      </c>
      <c r="G20" s="140" t="str">
        <f>IF(F20="(1) RARA VEZ","1", IF(F20="(2) IMPROBABLE","2",IF(F20="(3) POSIBLE","3",IF(F20="(4) PROBABLE","4",IF(F20="(5) CASI SEGURO","5","")))))</f>
        <v>1</v>
      </c>
      <c r="H20" s="131" t="s">
        <v>20</v>
      </c>
      <c r="I20" s="92" t="str">
        <f>IF(H20="(5) MODERADO","5", IF(H20="(10) MAYOR","10",IF(H20="(20) CATASTROFICO","20","")))</f>
        <v>10</v>
      </c>
      <c r="J20" s="95">
        <v>10</v>
      </c>
      <c r="K20" s="216" t="s">
        <v>156</v>
      </c>
      <c r="L20" s="58" t="s">
        <v>6</v>
      </c>
      <c r="M20" s="59" t="s">
        <v>11</v>
      </c>
      <c r="N20" s="60">
        <f>IF(M20="SÍ",15,"0")</f>
        <v>15</v>
      </c>
      <c r="O20" s="218">
        <f>SUM(N20:N26)</f>
        <v>85</v>
      </c>
      <c r="P20" s="107">
        <f>IF(AND($O20&gt;=0,$O20&lt;=50),0,IF(AND($O20&gt;50,$O20&lt;=75),1,IF(AND($O20&gt;75,$O20&lt;=100),2,"")))</f>
        <v>2</v>
      </c>
      <c r="Q20" s="107">
        <f>$G20-$P20</f>
        <v>-1</v>
      </c>
      <c r="R20" s="110">
        <f>IF($Q20&lt;=0,1,$Q20)</f>
        <v>1</v>
      </c>
      <c r="S20" s="107">
        <f>$I20-$P20</f>
        <v>8</v>
      </c>
      <c r="T20" s="110">
        <f>IF($S20=19,10,IF($S20=18,5,IF($S20=9,5,IF($S20=8,5,I20))))</f>
        <v>5</v>
      </c>
      <c r="U20" s="113" t="s">
        <v>8</v>
      </c>
      <c r="V20" s="116" t="str">
        <f>IF(AND($U20="PROBABILIDAD",$R20=1),$XET$6,IF(AND($U20="PROBABILIDAD",$R20=2),$XET$5,IF(AND($U20="PROBABILIDAD",$R20=3),$XET$4,IF(AND($U20="PROBABILIDAD",$R20=4),$XET$3,IF(AND($U20="PROBABILIDAD",$R20=5),$XET$2,$F20)))))</f>
        <v>(1) RARA VEZ</v>
      </c>
      <c r="W20" s="233">
        <f>IF($U20="PROBABILIDAD",$R20,$G20)</f>
        <v>1</v>
      </c>
      <c r="X20" s="89" t="str">
        <f>IF(AND($U20="IMPACTO",$S20=18),$XET$10,IF(AND($U20="IMPACTO",$S20=19),$XEU$10,IF(AND($U20="IMPACTO",$S20=20),$XEV$10,IF(AND($U20="IMPACTO",$S20&lt;10),$XET$10,$H20))))</f>
        <v>(10) MAYOR</v>
      </c>
      <c r="Y20" s="92" t="str">
        <f>IF($U20="IMPACTO",$T20,$I20)</f>
        <v>10</v>
      </c>
      <c r="Z20" s="95">
        <v>10</v>
      </c>
      <c r="AA20" s="141" t="s">
        <v>139</v>
      </c>
      <c r="AB20" s="100" t="s">
        <v>155</v>
      </c>
      <c r="AC20" s="141" t="s">
        <v>150</v>
      </c>
      <c r="AD20" s="141" t="s">
        <v>151</v>
      </c>
      <c r="AE20" s="136"/>
      <c r="AF20" s="227"/>
      <c r="AG20" s="141" t="s">
        <v>152</v>
      </c>
      <c r="AH20" s="230" t="s">
        <v>153</v>
      </c>
    </row>
    <row r="21" spans="1:34" ht="48" customHeight="1" x14ac:dyDescent="0.25">
      <c r="A21" s="323"/>
      <c r="B21" s="326"/>
      <c r="C21" s="225"/>
      <c r="D21" s="103"/>
      <c r="E21" s="123"/>
      <c r="F21" s="125"/>
      <c r="G21" s="140"/>
      <c r="H21" s="131"/>
      <c r="I21" s="92"/>
      <c r="J21" s="95"/>
      <c r="K21" s="216"/>
      <c r="L21" s="58" t="s">
        <v>7</v>
      </c>
      <c r="M21" s="59" t="s">
        <v>11</v>
      </c>
      <c r="N21" s="60">
        <f>IF(M21="SÍ",5,"0")</f>
        <v>5</v>
      </c>
      <c r="O21" s="92"/>
      <c r="P21" s="107"/>
      <c r="Q21" s="107"/>
      <c r="R21" s="110"/>
      <c r="S21" s="107"/>
      <c r="T21" s="110"/>
      <c r="U21" s="113"/>
      <c r="V21" s="116"/>
      <c r="W21" s="233"/>
      <c r="X21" s="89"/>
      <c r="Y21" s="92"/>
      <c r="Z21" s="95"/>
      <c r="AA21" s="141"/>
      <c r="AB21" s="100"/>
      <c r="AC21" s="140"/>
      <c r="AD21" s="141"/>
      <c r="AE21" s="136"/>
      <c r="AF21" s="228"/>
      <c r="AG21" s="141"/>
      <c r="AH21" s="231"/>
    </row>
    <row r="22" spans="1:34" ht="33" customHeight="1" x14ac:dyDescent="0.25">
      <c r="A22" s="323"/>
      <c r="B22" s="326"/>
      <c r="C22" s="225"/>
      <c r="D22" s="103"/>
      <c r="E22" s="123"/>
      <c r="F22" s="125"/>
      <c r="G22" s="140"/>
      <c r="H22" s="131"/>
      <c r="I22" s="92"/>
      <c r="J22" s="156" t="str">
        <f>IF(AND(J20&gt;=5,J20&lt;=10),"BAJA",IF(AND(J20&gt;=15,J20&lt;=25),"MODERADA",IF(AND(J20&gt;=30,J20&lt;=50),"ALTA",IF(AND(J20&gt;=60,J20&lt;=100),"EXTREMA",""))))</f>
        <v>BAJA</v>
      </c>
      <c r="K22" s="216"/>
      <c r="L22" s="61" t="s">
        <v>3</v>
      </c>
      <c r="M22" s="59" t="s">
        <v>12</v>
      </c>
      <c r="N22" s="60" t="str">
        <f>IF(M22="SÍ",15,"0")</f>
        <v>0</v>
      </c>
      <c r="O22" s="92"/>
      <c r="P22" s="107"/>
      <c r="Q22" s="107"/>
      <c r="R22" s="110"/>
      <c r="S22" s="107"/>
      <c r="T22" s="110"/>
      <c r="U22" s="113"/>
      <c r="V22" s="116"/>
      <c r="W22" s="233"/>
      <c r="X22" s="89"/>
      <c r="Y22" s="92"/>
      <c r="Z22" s="80" t="s">
        <v>158</v>
      </c>
      <c r="AA22" s="141"/>
      <c r="AB22" s="100"/>
      <c r="AC22" s="140"/>
      <c r="AD22" s="141"/>
      <c r="AE22" s="136"/>
      <c r="AF22" s="228"/>
      <c r="AG22" s="141"/>
      <c r="AH22" s="231"/>
    </row>
    <row r="23" spans="1:34" ht="26.25" customHeight="1" x14ac:dyDescent="0.25">
      <c r="A23" s="323"/>
      <c r="B23" s="326"/>
      <c r="C23" s="225"/>
      <c r="D23" s="103"/>
      <c r="E23" s="123"/>
      <c r="F23" s="125"/>
      <c r="G23" s="140"/>
      <c r="H23" s="131"/>
      <c r="I23" s="92"/>
      <c r="J23" s="156"/>
      <c r="K23" s="216"/>
      <c r="L23" s="61" t="s">
        <v>4</v>
      </c>
      <c r="M23" s="59" t="s">
        <v>11</v>
      </c>
      <c r="N23" s="60">
        <f>IF(M23="SÍ",10,"0")</f>
        <v>10</v>
      </c>
      <c r="O23" s="92"/>
      <c r="P23" s="107"/>
      <c r="Q23" s="107"/>
      <c r="R23" s="110"/>
      <c r="S23" s="107"/>
      <c r="T23" s="110"/>
      <c r="U23" s="113"/>
      <c r="V23" s="116"/>
      <c r="W23" s="233"/>
      <c r="X23" s="89"/>
      <c r="Y23" s="92"/>
      <c r="Z23" s="80"/>
      <c r="AA23" s="141"/>
      <c r="AB23" s="100"/>
      <c r="AC23" s="140"/>
      <c r="AD23" s="141"/>
      <c r="AE23" s="136"/>
      <c r="AF23" s="228"/>
      <c r="AG23" s="141"/>
      <c r="AH23" s="231"/>
    </row>
    <row r="24" spans="1:34" ht="45" customHeight="1" x14ac:dyDescent="0.25">
      <c r="A24" s="323"/>
      <c r="B24" s="326"/>
      <c r="C24" s="225"/>
      <c r="D24" s="103"/>
      <c r="E24" s="123"/>
      <c r="F24" s="125"/>
      <c r="G24" s="140"/>
      <c r="H24" s="131"/>
      <c r="I24" s="92"/>
      <c r="J24" s="156"/>
      <c r="K24" s="216"/>
      <c r="L24" s="58" t="s">
        <v>30</v>
      </c>
      <c r="M24" s="59" t="s">
        <v>11</v>
      </c>
      <c r="N24" s="60">
        <f>IF(M24="SÍ",15,"0")</f>
        <v>15</v>
      </c>
      <c r="O24" s="92"/>
      <c r="P24" s="107"/>
      <c r="Q24" s="107"/>
      <c r="R24" s="110"/>
      <c r="S24" s="107"/>
      <c r="T24" s="110"/>
      <c r="U24" s="113"/>
      <c r="V24" s="116"/>
      <c r="W24" s="233"/>
      <c r="X24" s="89"/>
      <c r="Y24" s="92"/>
      <c r="Z24" s="80"/>
      <c r="AA24" s="141"/>
      <c r="AB24" s="100"/>
      <c r="AC24" s="140"/>
      <c r="AD24" s="141"/>
      <c r="AE24" s="136"/>
      <c r="AF24" s="228"/>
      <c r="AG24" s="141"/>
      <c r="AH24" s="231"/>
    </row>
    <row r="25" spans="1:34" ht="51" customHeight="1" x14ac:dyDescent="0.25">
      <c r="A25" s="323"/>
      <c r="B25" s="326"/>
      <c r="C25" s="225"/>
      <c r="D25" s="103"/>
      <c r="E25" s="123"/>
      <c r="F25" s="125"/>
      <c r="G25" s="140"/>
      <c r="H25" s="131"/>
      <c r="I25" s="92"/>
      <c r="J25" s="156"/>
      <c r="K25" s="216"/>
      <c r="L25" s="58" t="s">
        <v>5</v>
      </c>
      <c r="M25" s="59" t="s">
        <v>11</v>
      </c>
      <c r="N25" s="60">
        <f>IF(M25="SÍ",10,"0")</f>
        <v>10</v>
      </c>
      <c r="O25" s="92"/>
      <c r="P25" s="107"/>
      <c r="Q25" s="107"/>
      <c r="R25" s="110"/>
      <c r="S25" s="107"/>
      <c r="T25" s="110"/>
      <c r="U25" s="113"/>
      <c r="V25" s="116"/>
      <c r="W25" s="233"/>
      <c r="X25" s="89"/>
      <c r="Y25" s="92"/>
      <c r="Z25" s="80"/>
      <c r="AA25" s="141"/>
      <c r="AB25" s="100"/>
      <c r="AC25" s="140"/>
      <c r="AD25" s="141"/>
      <c r="AE25" s="136"/>
      <c r="AF25" s="228"/>
      <c r="AG25" s="141"/>
      <c r="AH25" s="231"/>
    </row>
    <row r="26" spans="1:34" ht="39.75" customHeight="1" thickBot="1" x14ac:dyDescent="0.3">
      <c r="A26" s="324"/>
      <c r="B26" s="330"/>
      <c r="C26" s="226"/>
      <c r="D26" s="137"/>
      <c r="E26" s="206"/>
      <c r="F26" s="207"/>
      <c r="G26" s="208"/>
      <c r="H26" s="209"/>
      <c r="I26" s="215"/>
      <c r="J26" s="219"/>
      <c r="K26" s="217"/>
      <c r="L26" s="69" t="s">
        <v>29</v>
      </c>
      <c r="M26" s="70" t="s">
        <v>11</v>
      </c>
      <c r="N26" s="71">
        <f>IF(M26="SÍ",30,"0")</f>
        <v>30</v>
      </c>
      <c r="O26" s="215"/>
      <c r="P26" s="203"/>
      <c r="Q26" s="203"/>
      <c r="R26" s="204"/>
      <c r="S26" s="203"/>
      <c r="T26" s="204"/>
      <c r="U26" s="205"/>
      <c r="V26" s="212"/>
      <c r="W26" s="234"/>
      <c r="X26" s="235"/>
      <c r="Y26" s="215"/>
      <c r="Z26" s="214"/>
      <c r="AA26" s="142"/>
      <c r="AB26" s="236"/>
      <c r="AC26" s="208"/>
      <c r="AD26" s="142"/>
      <c r="AE26" s="202"/>
      <c r="AF26" s="229"/>
      <c r="AG26" s="142"/>
      <c r="AH26" s="232"/>
    </row>
    <row r="27" spans="1:34" ht="39.75" customHeight="1" x14ac:dyDescent="0.25">
      <c r="A27" s="331" t="s">
        <v>169</v>
      </c>
      <c r="B27" s="85" t="s">
        <v>170</v>
      </c>
      <c r="C27" s="286" t="s">
        <v>171</v>
      </c>
      <c r="D27" s="102" t="s">
        <v>172</v>
      </c>
      <c r="E27" s="102" t="s">
        <v>173</v>
      </c>
      <c r="F27" s="124" t="s">
        <v>13</v>
      </c>
      <c r="G27" s="332" t="str">
        <f>IF(F27="(1) RARA VEZ","1", IF(F27="(2) IMPROBABLE","2",IF(F27="(3) POSIBLE","3",IF(F27="(4) PROBABLE","4",IF(F27="(5) CASI SEGURO","5","")))))</f>
        <v>1</v>
      </c>
      <c r="H27" s="130" t="s">
        <v>20</v>
      </c>
      <c r="I27" s="91" t="str">
        <f>IF(H27="(5) MODERADO","5", IF(H27="(10) MAYOR","10",IF(H27="(20) CATASTROFICO","20","")))</f>
        <v>10</v>
      </c>
      <c r="J27" s="94">
        <v>10</v>
      </c>
      <c r="K27" s="336" t="s">
        <v>174</v>
      </c>
      <c r="L27" s="63" t="s">
        <v>6</v>
      </c>
      <c r="M27" s="64" t="s">
        <v>11</v>
      </c>
      <c r="N27" s="65">
        <f>IF(M27="SÍ",15,"0")</f>
        <v>15</v>
      </c>
      <c r="O27" s="105">
        <f>SUM(N27:N33)</f>
        <v>85</v>
      </c>
      <c r="P27" s="106">
        <f>IF(AND($O27&gt;=0,$O27&lt;=50),0,IF(AND($O27&gt;50,$O27&lt;=75),1,IF(AND($O27&gt;75,$O27&lt;=100),2,"")))</f>
        <v>2</v>
      </c>
      <c r="Q27" s="106">
        <f>$G27-$P27</f>
        <v>-1</v>
      </c>
      <c r="R27" s="109">
        <f>IF($Q27&lt;=0,1,$Q27)</f>
        <v>1</v>
      </c>
      <c r="S27" s="106">
        <f>$I27-$P27</f>
        <v>8</v>
      </c>
      <c r="T27" s="109">
        <f>IF($S27=19,10,IF($S27=18,5,IF($S27=9,5,IF($S27=8,5,I27))))</f>
        <v>5</v>
      </c>
      <c r="U27" s="112" t="s">
        <v>8</v>
      </c>
      <c r="V27" s="115" t="str">
        <f>IF(AND($U27="PROBABILIDAD",$R27=1),$XET$6,IF(AND($U27="PROBABILIDAD",$R27=2),$XET$5,IF(AND($U27="PROBABILIDAD",$R27=3),$XET$4,IF(AND($U27="PROBABILIDAD",$R27=4),$XET$3,IF(AND($U27="PROBABILIDAD",$R27=5),$XET$2,$F27)))))</f>
        <v>(1) RARA VEZ</v>
      </c>
      <c r="W27" s="333">
        <f>IF($U27="PROBABILIDAD",$R27,$G27)</f>
        <v>1</v>
      </c>
      <c r="X27" s="88" t="str">
        <f>IF(AND($U27="IMPACTO",$S27=18),$XET$10,IF(AND($U27="IMPACTO",$S27=19),$XEU$10,IF(AND($U27="IMPACTO",$S27=20),$XEV$10,IF(AND($U27="IMPACTO",$S27&lt;10),$XET$10,$H27))))</f>
        <v>(10) MAYOR</v>
      </c>
      <c r="Y27" s="91" t="str">
        <f>IF($U27="IMPACTO",$T27,$I27)</f>
        <v>10</v>
      </c>
      <c r="Z27" s="94">
        <v>10</v>
      </c>
      <c r="AA27" s="139" t="s">
        <v>175</v>
      </c>
      <c r="AB27" s="213">
        <v>43739</v>
      </c>
      <c r="AC27" s="139" t="s">
        <v>176</v>
      </c>
      <c r="AD27" s="139" t="s">
        <v>177</v>
      </c>
      <c r="AE27" s="213"/>
      <c r="AF27" s="139"/>
      <c r="AG27" s="139"/>
      <c r="AH27" s="337" t="s">
        <v>178</v>
      </c>
    </row>
    <row r="28" spans="1:34" ht="39.75" customHeight="1" x14ac:dyDescent="0.25">
      <c r="A28" s="334"/>
      <c r="B28" s="86"/>
      <c r="C28" s="287"/>
      <c r="D28" s="103"/>
      <c r="E28" s="103"/>
      <c r="F28" s="125"/>
      <c r="G28" s="140"/>
      <c r="H28" s="131"/>
      <c r="I28" s="92"/>
      <c r="J28" s="95"/>
      <c r="K28" s="335"/>
      <c r="L28" s="58" t="s">
        <v>7</v>
      </c>
      <c r="M28" s="59" t="s">
        <v>11</v>
      </c>
      <c r="N28" s="60">
        <f>IF(M28="SÍ",5,"0")</f>
        <v>5</v>
      </c>
      <c r="O28" s="92"/>
      <c r="P28" s="107"/>
      <c r="Q28" s="107"/>
      <c r="R28" s="110"/>
      <c r="S28" s="107"/>
      <c r="T28" s="110"/>
      <c r="U28" s="113"/>
      <c r="V28" s="116"/>
      <c r="W28" s="233"/>
      <c r="X28" s="89"/>
      <c r="Y28" s="92"/>
      <c r="Z28" s="95"/>
      <c r="AA28" s="141"/>
      <c r="AB28" s="140"/>
      <c r="AC28" s="141"/>
      <c r="AD28" s="140"/>
      <c r="AE28" s="140"/>
      <c r="AF28" s="140"/>
      <c r="AG28" s="141"/>
      <c r="AH28" s="231"/>
    </row>
    <row r="29" spans="1:34" ht="39.75" customHeight="1" x14ac:dyDescent="0.25">
      <c r="A29" s="334"/>
      <c r="B29" s="86"/>
      <c r="C29" s="287"/>
      <c r="D29" s="103"/>
      <c r="E29" s="103"/>
      <c r="F29" s="125"/>
      <c r="G29" s="140"/>
      <c r="H29" s="131"/>
      <c r="I29" s="92"/>
      <c r="J29" s="156" t="str">
        <f>IF(AND(J27&gt;=5,J27&lt;=10),"BAJA",IF(AND(J27&gt;=15,J27&lt;=25),"MODERADA",IF(AND(J27&gt;=30,J27&lt;=50),"ALTA",IF(AND(J27&gt;=60,J27&lt;=100),"EXTREMA",""))))</f>
        <v>BAJA</v>
      </c>
      <c r="K29" s="335"/>
      <c r="L29" s="61" t="s">
        <v>3</v>
      </c>
      <c r="M29" s="59" t="s">
        <v>12</v>
      </c>
      <c r="N29" s="60" t="str">
        <f>IF(M29="SÍ",15,"0")</f>
        <v>0</v>
      </c>
      <c r="O29" s="92"/>
      <c r="P29" s="107"/>
      <c r="Q29" s="107"/>
      <c r="R29" s="110"/>
      <c r="S29" s="107"/>
      <c r="T29" s="110"/>
      <c r="U29" s="113"/>
      <c r="V29" s="116"/>
      <c r="W29" s="233"/>
      <c r="X29" s="89"/>
      <c r="Y29" s="92"/>
      <c r="Z29" s="80" t="s">
        <v>158</v>
      </c>
      <c r="AA29" s="141"/>
      <c r="AB29" s="140"/>
      <c r="AC29" s="141"/>
      <c r="AD29" s="140"/>
      <c r="AE29" s="140"/>
      <c r="AF29" s="140"/>
      <c r="AG29" s="141"/>
      <c r="AH29" s="231"/>
    </row>
    <row r="30" spans="1:34" ht="39.75" customHeight="1" x14ac:dyDescent="0.25">
      <c r="A30" s="334"/>
      <c r="B30" s="86"/>
      <c r="C30" s="287"/>
      <c r="D30" s="103"/>
      <c r="E30" s="103"/>
      <c r="F30" s="125"/>
      <c r="G30" s="140"/>
      <c r="H30" s="131"/>
      <c r="I30" s="92"/>
      <c r="J30" s="156"/>
      <c r="K30" s="335"/>
      <c r="L30" s="61" t="s">
        <v>4</v>
      </c>
      <c r="M30" s="59" t="s">
        <v>11</v>
      </c>
      <c r="N30" s="60">
        <f>IF(M30="SÍ",10,"0")</f>
        <v>10</v>
      </c>
      <c r="O30" s="92"/>
      <c r="P30" s="107"/>
      <c r="Q30" s="107"/>
      <c r="R30" s="110"/>
      <c r="S30" s="107"/>
      <c r="T30" s="110"/>
      <c r="U30" s="113"/>
      <c r="V30" s="116"/>
      <c r="W30" s="233"/>
      <c r="X30" s="89"/>
      <c r="Y30" s="92"/>
      <c r="Z30" s="80"/>
      <c r="AA30" s="141"/>
      <c r="AB30" s="140"/>
      <c r="AC30" s="141"/>
      <c r="AD30" s="140"/>
      <c r="AE30" s="140"/>
      <c r="AF30" s="140"/>
      <c r="AG30" s="141"/>
      <c r="AH30" s="231"/>
    </row>
    <row r="31" spans="1:34" ht="39.75" customHeight="1" x14ac:dyDescent="0.25">
      <c r="A31" s="334"/>
      <c r="B31" s="86"/>
      <c r="C31" s="287"/>
      <c r="D31" s="103"/>
      <c r="E31" s="103"/>
      <c r="F31" s="125"/>
      <c r="G31" s="140"/>
      <c r="H31" s="131"/>
      <c r="I31" s="92"/>
      <c r="J31" s="156"/>
      <c r="K31" s="335"/>
      <c r="L31" s="58" t="s">
        <v>30</v>
      </c>
      <c r="M31" s="59" t="s">
        <v>11</v>
      </c>
      <c r="N31" s="60">
        <f>IF(M31="SÍ",15,"0")</f>
        <v>15</v>
      </c>
      <c r="O31" s="92"/>
      <c r="P31" s="107"/>
      <c r="Q31" s="107"/>
      <c r="R31" s="110"/>
      <c r="S31" s="107"/>
      <c r="T31" s="110"/>
      <c r="U31" s="113"/>
      <c r="V31" s="116"/>
      <c r="W31" s="233"/>
      <c r="X31" s="89"/>
      <c r="Y31" s="92"/>
      <c r="Z31" s="80"/>
      <c r="AA31" s="141"/>
      <c r="AB31" s="140"/>
      <c r="AC31" s="141"/>
      <c r="AD31" s="140"/>
      <c r="AE31" s="140"/>
      <c r="AF31" s="140"/>
      <c r="AG31" s="141"/>
      <c r="AH31" s="231"/>
    </row>
    <row r="32" spans="1:34" ht="39.75" customHeight="1" x14ac:dyDescent="0.25">
      <c r="A32" s="334"/>
      <c r="B32" s="86"/>
      <c r="C32" s="287"/>
      <c r="D32" s="103"/>
      <c r="E32" s="103"/>
      <c r="F32" s="125"/>
      <c r="G32" s="140"/>
      <c r="H32" s="131"/>
      <c r="I32" s="92"/>
      <c r="J32" s="156"/>
      <c r="K32" s="335"/>
      <c r="L32" s="58" t="s">
        <v>5</v>
      </c>
      <c r="M32" s="59" t="s">
        <v>11</v>
      </c>
      <c r="N32" s="60">
        <f>IF(M32="SÍ",10,"0")</f>
        <v>10</v>
      </c>
      <c r="O32" s="92"/>
      <c r="P32" s="107"/>
      <c r="Q32" s="107"/>
      <c r="R32" s="110"/>
      <c r="S32" s="107"/>
      <c r="T32" s="110"/>
      <c r="U32" s="113"/>
      <c r="V32" s="116"/>
      <c r="W32" s="233"/>
      <c r="X32" s="89"/>
      <c r="Y32" s="92"/>
      <c r="Z32" s="80"/>
      <c r="AA32" s="141"/>
      <c r="AB32" s="140"/>
      <c r="AC32" s="141"/>
      <c r="AD32" s="140"/>
      <c r="AE32" s="140"/>
      <c r="AF32" s="140"/>
      <c r="AG32" s="141"/>
      <c r="AH32" s="231"/>
    </row>
    <row r="33" spans="1:34" ht="39.75" customHeight="1" thickBot="1" x14ac:dyDescent="0.3">
      <c r="A33" s="338"/>
      <c r="B33" s="221"/>
      <c r="C33" s="288"/>
      <c r="D33" s="137"/>
      <c r="E33" s="137"/>
      <c r="F33" s="207"/>
      <c r="G33" s="208"/>
      <c r="H33" s="209"/>
      <c r="I33" s="215"/>
      <c r="J33" s="219"/>
      <c r="K33" s="339"/>
      <c r="L33" s="69" t="s">
        <v>29</v>
      </c>
      <c r="M33" s="70" t="s">
        <v>11</v>
      </c>
      <c r="N33" s="71">
        <f>IF(M33="SÍ",30,"0")</f>
        <v>30</v>
      </c>
      <c r="O33" s="215"/>
      <c r="P33" s="203"/>
      <c r="Q33" s="203"/>
      <c r="R33" s="204"/>
      <c r="S33" s="203"/>
      <c r="T33" s="204"/>
      <c r="U33" s="205"/>
      <c r="V33" s="212"/>
      <c r="W33" s="234"/>
      <c r="X33" s="235"/>
      <c r="Y33" s="215"/>
      <c r="Z33" s="214"/>
      <c r="AA33" s="142"/>
      <c r="AB33" s="208"/>
      <c r="AC33" s="142"/>
      <c r="AD33" s="208"/>
      <c r="AE33" s="208"/>
      <c r="AF33" s="208"/>
      <c r="AG33" s="142"/>
      <c r="AH33" s="232"/>
    </row>
    <row r="34" spans="1:34" ht="39.75" customHeight="1" x14ac:dyDescent="0.25">
      <c r="A34" s="82" t="s">
        <v>157</v>
      </c>
      <c r="B34" s="85" t="s">
        <v>159</v>
      </c>
      <c r="C34" s="96" t="s">
        <v>161</v>
      </c>
      <c r="D34" s="96" t="s">
        <v>160</v>
      </c>
      <c r="E34" s="102" t="s">
        <v>162</v>
      </c>
      <c r="F34" s="124" t="s">
        <v>14</v>
      </c>
      <c r="G34" s="127" t="str">
        <f>IF(F34="(1) RARA VEZ","1", IF(F34="(2) IMPROBABLE","2",IF(F34="(3) POSIBLE","3",IF(F34="(4) PROBABLE","4",IF(F34="(5) CASI SEGURO","5","")))))</f>
        <v>2</v>
      </c>
      <c r="H34" s="130" t="s">
        <v>20</v>
      </c>
      <c r="I34" s="91" t="str">
        <f>IF(H34="(5) MODERADO","5", IF(H34="(10) MAYOR","10",IF(H34="(20) CATASTROFICO","20","")))</f>
        <v>10</v>
      </c>
      <c r="J34" s="133">
        <v>20</v>
      </c>
      <c r="K34" s="135" t="s">
        <v>164</v>
      </c>
      <c r="L34" s="63" t="s">
        <v>6</v>
      </c>
      <c r="M34" s="64" t="s">
        <v>11</v>
      </c>
      <c r="N34" s="65">
        <f>IF(M34="SÍ",15,"0")</f>
        <v>15</v>
      </c>
      <c r="O34" s="105">
        <f>SUM(N34:N40)</f>
        <v>85</v>
      </c>
      <c r="P34" s="106">
        <f>IF(AND($O34&gt;=0,$O34&lt;=50),0,IF(AND($O34&gt;50,$O34&lt;=75),1,IF(AND($O34&gt;75,$O34&lt;=100),2,"")))</f>
        <v>2</v>
      </c>
      <c r="Q34" s="106">
        <f>$G34-$P34</f>
        <v>0</v>
      </c>
      <c r="R34" s="109">
        <f>IF($Q34&lt;=0,1,$Q34)</f>
        <v>1</v>
      </c>
      <c r="S34" s="106">
        <f>$I34-$P34</f>
        <v>8</v>
      </c>
      <c r="T34" s="109">
        <f>IF($S34=19,10,IF($S34=18,5,IF($S34=9,5,IF($S34=8,5,I34))))</f>
        <v>5</v>
      </c>
      <c r="U34" s="112" t="s">
        <v>8</v>
      </c>
      <c r="V34" s="115" t="s">
        <v>14</v>
      </c>
      <c r="W34" s="118">
        <f>IF($U34="PROBABILIDAD",$R34,$G34)</f>
        <v>1</v>
      </c>
      <c r="X34" s="88" t="str">
        <f>IF(AND($U34="IMPACTO",$S34=18),$XET$10,IF(AND($U34="IMPACTO",$S34=19),$XEU$10,IF(AND($U34="IMPACTO",$S34=20),$XEV$10,IF(AND($U34="IMPACTO",$S34&lt;10),$XET$10,$H34))))</f>
        <v>(10) MAYOR</v>
      </c>
      <c r="Y34" s="91" t="str">
        <f>IF($U34="IMPACTO",$T34,$I34)</f>
        <v>10</v>
      </c>
      <c r="Z34" s="94">
        <v>10</v>
      </c>
      <c r="AA34" s="96" t="s">
        <v>165</v>
      </c>
      <c r="AB34" s="99" t="s">
        <v>155</v>
      </c>
      <c r="AC34" s="96" t="s">
        <v>168</v>
      </c>
      <c r="AD34" s="102" t="s">
        <v>166</v>
      </c>
      <c r="AE34" s="96" t="s">
        <v>167</v>
      </c>
      <c r="AF34" s="72"/>
      <c r="AG34" s="72"/>
      <c r="AH34" s="75"/>
    </row>
    <row r="35" spans="1:34" ht="39.75" customHeight="1" x14ac:dyDescent="0.25">
      <c r="A35" s="83"/>
      <c r="B35" s="86"/>
      <c r="C35" s="121"/>
      <c r="D35" s="97"/>
      <c r="E35" s="123"/>
      <c r="F35" s="125"/>
      <c r="G35" s="128"/>
      <c r="H35" s="131"/>
      <c r="I35" s="92"/>
      <c r="J35" s="134"/>
      <c r="K35" s="128"/>
      <c r="L35" s="58" t="s">
        <v>7</v>
      </c>
      <c r="M35" s="59" t="s">
        <v>11</v>
      </c>
      <c r="N35" s="60">
        <f>IF(M35="SÍ",5,"0")</f>
        <v>5</v>
      </c>
      <c r="O35" s="92"/>
      <c r="P35" s="107"/>
      <c r="Q35" s="107"/>
      <c r="R35" s="110"/>
      <c r="S35" s="107"/>
      <c r="T35" s="110"/>
      <c r="U35" s="113"/>
      <c r="V35" s="116"/>
      <c r="W35" s="119"/>
      <c r="X35" s="89"/>
      <c r="Y35" s="92"/>
      <c r="Z35" s="95"/>
      <c r="AA35" s="97"/>
      <c r="AB35" s="100"/>
      <c r="AC35" s="97"/>
      <c r="AD35" s="103"/>
      <c r="AE35" s="97"/>
      <c r="AF35" s="73"/>
      <c r="AG35" s="73"/>
      <c r="AH35" s="76"/>
    </row>
    <row r="36" spans="1:34" ht="39.75" customHeight="1" x14ac:dyDescent="0.25">
      <c r="A36" s="83"/>
      <c r="B36" s="86"/>
      <c r="C36" s="121"/>
      <c r="D36" s="97"/>
      <c r="E36" s="123"/>
      <c r="F36" s="125"/>
      <c r="G36" s="128"/>
      <c r="H36" s="131"/>
      <c r="I36" s="92"/>
      <c r="J36" s="78" t="str">
        <f>IF(AND(J34&gt;=5,J34&lt;=10),"BAJA",IF(AND(J34&gt;=15,J34&lt;=25),"MODERADA",IF(AND(J34&gt;=30,J34&lt;=50),"ALTA",IF(AND(J34&gt;=60,J34&lt;=100),"EXTREMA",""))))</f>
        <v>MODERADA</v>
      </c>
      <c r="K36" s="128"/>
      <c r="L36" s="61" t="s">
        <v>3</v>
      </c>
      <c r="M36" s="59" t="s">
        <v>12</v>
      </c>
      <c r="N36" s="60" t="str">
        <f>IF(M36="SÍ",15,"0")</f>
        <v>0</v>
      </c>
      <c r="O36" s="92"/>
      <c r="P36" s="107"/>
      <c r="Q36" s="107"/>
      <c r="R36" s="110"/>
      <c r="S36" s="107"/>
      <c r="T36" s="110"/>
      <c r="U36" s="113"/>
      <c r="V36" s="116"/>
      <c r="W36" s="119"/>
      <c r="X36" s="89"/>
      <c r="Y36" s="92"/>
      <c r="Z36" s="80" t="s">
        <v>158</v>
      </c>
      <c r="AA36" s="97"/>
      <c r="AB36" s="100"/>
      <c r="AC36" s="97"/>
      <c r="AD36" s="103"/>
      <c r="AE36" s="97"/>
      <c r="AF36" s="73"/>
      <c r="AG36" s="73"/>
      <c r="AH36" s="76"/>
    </row>
    <row r="37" spans="1:34" ht="39.75" customHeight="1" x14ac:dyDescent="0.25">
      <c r="A37" s="83"/>
      <c r="B37" s="86"/>
      <c r="C37" s="121"/>
      <c r="D37" s="97"/>
      <c r="E37" s="123"/>
      <c r="F37" s="125"/>
      <c r="G37" s="128"/>
      <c r="H37" s="131"/>
      <c r="I37" s="92"/>
      <c r="J37" s="78"/>
      <c r="K37" s="128"/>
      <c r="L37" s="61" t="s">
        <v>4</v>
      </c>
      <c r="M37" s="59" t="s">
        <v>11</v>
      </c>
      <c r="N37" s="60">
        <f>IF(M37="SÍ",10,"0")</f>
        <v>10</v>
      </c>
      <c r="O37" s="92"/>
      <c r="P37" s="107"/>
      <c r="Q37" s="107"/>
      <c r="R37" s="110"/>
      <c r="S37" s="107"/>
      <c r="T37" s="110"/>
      <c r="U37" s="113"/>
      <c r="V37" s="116"/>
      <c r="W37" s="119"/>
      <c r="X37" s="89"/>
      <c r="Y37" s="92"/>
      <c r="Z37" s="80"/>
      <c r="AA37" s="97"/>
      <c r="AB37" s="100"/>
      <c r="AC37" s="97"/>
      <c r="AD37" s="103"/>
      <c r="AE37" s="97"/>
      <c r="AF37" s="73"/>
      <c r="AG37" s="73"/>
      <c r="AH37" s="76"/>
    </row>
    <row r="38" spans="1:34" ht="39.75" customHeight="1" x14ac:dyDescent="0.25">
      <c r="A38" s="83"/>
      <c r="B38" s="86"/>
      <c r="C38" s="121"/>
      <c r="D38" s="97"/>
      <c r="E38" s="123"/>
      <c r="F38" s="125"/>
      <c r="G38" s="128"/>
      <c r="H38" s="131"/>
      <c r="I38" s="92"/>
      <c r="J38" s="78"/>
      <c r="K38" s="128"/>
      <c r="L38" s="58" t="s">
        <v>30</v>
      </c>
      <c r="M38" s="62" t="s">
        <v>11</v>
      </c>
      <c r="N38" s="60">
        <f>IF(M38="SÍ",15,"0")</f>
        <v>15</v>
      </c>
      <c r="O38" s="92"/>
      <c r="P38" s="107"/>
      <c r="Q38" s="107"/>
      <c r="R38" s="110"/>
      <c r="S38" s="107"/>
      <c r="T38" s="110"/>
      <c r="U38" s="113"/>
      <c r="V38" s="116"/>
      <c r="W38" s="119"/>
      <c r="X38" s="89"/>
      <c r="Y38" s="92"/>
      <c r="Z38" s="80"/>
      <c r="AA38" s="97"/>
      <c r="AB38" s="100"/>
      <c r="AC38" s="97"/>
      <c r="AD38" s="103"/>
      <c r="AE38" s="97"/>
      <c r="AF38" s="73"/>
      <c r="AG38" s="73"/>
      <c r="AH38" s="76"/>
    </row>
    <row r="39" spans="1:34" ht="39.75" customHeight="1" x14ac:dyDescent="0.25">
      <c r="A39" s="83"/>
      <c r="B39" s="86"/>
      <c r="C39" s="121"/>
      <c r="D39" s="97"/>
      <c r="E39" s="123"/>
      <c r="F39" s="125"/>
      <c r="G39" s="128"/>
      <c r="H39" s="131"/>
      <c r="I39" s="92"/>
      <c r="J39" s="78"/>
      <c r="K39" s="128"/>
      <c r="L39" s="58" t="s">
        <v>5</v>
      </c>
      <c r="M39" s="59" t="s">
        <v>11</v>
      </c>
      <c r="N39" s="60">
        <f>IF(M39="SÍ",10,"0")</f>
        <v>10</v>
      </c>
      <c r="O39" s="92"/>
      <c r="P39" s="107"/>
      <c r="Q39" s="107"/>
      <c r="R39" s="110"/>
      <c r="S39" s="107"/>
      <c r="T39" s="110"/>
      <c r="U39" s="113"/>
      <c r="V39" s="116"/>
      <c r="W39" s="119"/>
      <c r="X39" s="89"/>
      <c r="Y39" s="92"/>
      <c r="Z39" s="80"/>
      <c r="AA39" s="97"/>
      <c r="AB39" s="100"/>
      <c r="AC39" s="97"/>
      <c r="AD39" s="103"/>
      <c r="AE39" s="97"/>
      <c r="AF39" s="73"/>
      <c r="AG39" s="73"/>
      <c r="AH39" s="76"/>
    </row>
    <row r="40" spans="1:34" ht="72" customHeight="1" thickBot="1" x14ac:dyDescent="0.3">
      <c r="A40" s="220"/>
      <c r="B40" s="221"/>
      <c r="C40" s="290"/>
      <c r="D40" s="340"/>
      <c r="E40" s="206"/>
      <c r="F40" s="207"/>
      <c r="G40" s="341"/>
      <c r="H40" s="209"/>
      <c r="I40" s="215"/>
      <c r="J40" s="342"/>
      <c r="K40" s="341"/>
      <c r="L40" s="69" t="s">
        <v>29</v>
      </c>
      <c r="M40" s="70" t="s">
        <v>11</v>
      </c>
      <c r="N40" s="71">
        <f>IF(M40="SÍ",30,"0")</f>
        <v>30</v>
      </c>
      <c r="O40" s="215"/>
      <c r="P40" s="203"/>
      <c r="Q40" s="203"/>
      <c r="R40" s="204"/>
      <c r="S40" s="203"/>
      <c r="T40" s="204"/>
      <c r="U40" s="205"/>
      <c r="V40" s="212"/>
      <c r="W40" s="343"/>
      <c r="X40" s="235"/>
      <c r="Y40" s="215"/>
      <c r="Z40" s="214"/>
      <c r="AA40" s="340"/>
      <c r="AB40" s="236"/>
      <c r="AC40" s="340"/>
      <c r="AD40" s="137"/>
      <c r="AE40" s="340"/>
      <c r="AF40" s="344"/>
      <c r="AG40" s="344"/>
      <c r="AH40" s="345"/>
    </row>
    <row r="41" spans="1:34" ht="39.75" customHeight="1" x14ac:dyDescent="0.25">
      <c r="A41" s="82" t="s">
        <v>179</v>
      </c>
      <c r="B41" s="85" t="s">
        <v>180</v>
      </c>
      <c r="C41" s="139" t="s">
        <v>181</v>
      </c>
      <c r="D41" s="139" t="s">
        <v>182</v>
      </c>
      <c r="E41" s="96" t="s">
        <v>183</v>
      </c>
      <c r="F41" s="124" t="s">
        <v>15</v>
      </c>
      <c r="G41" s="127" t="str">
        <f>IF(F41="(1) RARA VEZ","1", IF(F41="(2) IMPROBABLE","2",IF(F41="(3) POSIBLE","3",IF(F41="(4) PROBABLE","4",IF(F41="(5) CASI SEGURO","5","")))))</f>
        <v>3</v>
      </c>
      <c r="H41" s="130" t="s">
        <v>20</v>
      </c>
      <c r="I41" s="91" t="str">
        <f>IF(H41="(5) MODERADO","5", IF(H41="(10) MAYOR","10",IF(H41="(20) CATASTROFICO","20","")))</f>
        <v>10</v>
      </c>
      <c r="J41" s="291">
        <v>30</v>
      </c>
      <c r="K41" s="347" t="s">
        <v>187</v>
      </c>
      <c r="L41" s="63" t="s">
        <v>6</v>
      </c>
      <c r="M41" s="64" t="s">
        <v>11</v>
      </c>
      <c r="N41" s="65">
        <f>IF(M41="SÍ",15,"0")</f>
        <v>15</v>
      </c>
      <c r="O41" s="105">
        <f>SUM(N41:N47)</f>
        <v>85</v>
      </c>
      <c r="P41" s="106">
        <f>IF(AND($O41&gt;=0,$O41&lt;=50),0,IF(AND($O41&gt;50,$O41&lt;=75),1,IF(AND($O41&gt;75,$O41&lt;=100),2,"")))</f>
        <v>2</v>
      </c>
      <c r="Q41" s="106">
        <f>$G41-$P41</f>
        <v>1</v>
      </c>
      <c r="R41" s="109">
        <f>IF($Q41&lt;=0,1,$Q41)</f>
        <v>1</v>
      </c>
      <c r="S41" s="106">
        <f>$I41-$P41</f>
        <v>8</v>
      </c>
      <c r="T41" s="109">
        <f>IF($S41=19,10,IF($S41=18,5,IF($S41=9,5,IF($S41=8,5,I41))))</f>
        <v>5</v>
      </c>
      <c r="U41" s="112" t="s">
        <v>8</v>
      </c>
      <c r="V41" s="124" t="s">
        <v>13</v>
      </c>
      <c r="W41" s="118">
        <f>IF($U41="PROBABILIDAD",$R41,$G41)</f>
        <v>1</v>
      </c>
      <c r="X41" s="88" t="str">
        <f>IF(AND($U41="IMPACTO",$S41=18),$XET$10,IF(AND($U41="IMPACTO",$S41=19),$XEU$10,IF(AND($U41="IMPACTO",$S41=20),$XEV$10,IF(AND($U41="IMPACTO",$S41&lt;10),$XET$10,$H41))))</f>
        <v>(10) MAYOR</v>
      </c>
      <c r="Y41" s="91" t="str">
        <f>IF($U41="IMPACTO",$T41,$I41)</f>
        <v>10</v>
      </c>
      <c r="Z41" s="94">
        <v>10</v>
      </c>
      <c r="AA41" s="96" t="s">
        <v>165</v>
      </c>
      <c r="AB41" s="99" t="s">
        <v>155</v>
      </c>
      <c r="AC41" s="96" t="s">
        <v>168</v>
      </c>
      <c r="AD41" s="102" t="s">
        <v>166</v>
      </c>
      <c r="AE41" s="96" t="s">
        <v>167</v>
      </c>
      <c r="AF41" s="72"/>
      <c r="AG41" s="72"/>
      <c r="AH41" s="75"/>
    </row>
    <row r="42" spans="1:34" ht="39.75" customHeight="1" x14ac:dyDescent="0.25">
      <c r="A42" s="83"/>
      <c r="B42" s="86"/>
      <c r="C42" s="140"/>
      <c r="D42" s="141"/>
      <c r="E42" s="289"/>
      <c r="F42" s="125"/>
      <c r="G42" s="128"/>
      <c r="H42" s="131"/>
      <c r="I42" s="92"/>
      <c r="J42" s="292"/>
      <c r="K42" s="346"/>
      <c r="L42" s="58" t="s">
        <v>7</v>
      </c>
      <c r="M42" s="59" t="s">
        <v>11</v>
      </c>
      <c r="N42" s="60">
        <f>IF(M42="SÍ",5,"0")</f>
        <v>5</v>
      </c>
      <c r="O42" s="92"/>
      <c r="P42" s="107"/>
      <c r="Q42" s="107"/>
      <c r="R42" s="110"/>
      <c r="S42" s="107"/>
      <c r="T42" s="110"/>
      <c r="U42" s="113"/>
      <c r="V42" s="125"/>
      <c r="W42" s="119"/>
      <c r="X42" s="89"/>
      <c r="Y42" s="92"/>
      <c r="Z42" s="95"/>
      <c r="AA42" s="97"/>
      <c r="AB42" s="100"/>
      <c r="AC42" s="97"/>
      <c r="AD42" s="103"/>
      <c r="AE42" s="97"/>
      <c r="AF42" s="73"/>
      <c r="AG42" s="73"/>
      <c r="AH42" s="76"/>
    </row>
    <row r="43" spans="1:34" ht="39.75" customHeight="1" x14ac:dyDescent="0.25">
      <c r="A43" s="83"/>
      <c r="B43" s="86"/>
      <c r="C43" s="140"/>
      <c r="D43" s="141"/>
      <c r="E43" s="289"/>
      <c r="F43" s="125"/>
      <c r="G43" s="128"/>
      <c r="H43" s="131"/>
      <c r="I43" s="92"/>
      <c r="J43" s="293" t="str">
        <f>IF(AND(J41&gt;=5,J41&lt;=10),"BAJA",IF(AND(J41&gt;=15,J41&lt;=25),"MODERADA",IF(AND(J41&gt;=30,J41&lt;=50),"ALTA",IF(AND(J41&gt;=60,J41&lt;=100),"EXTREMA",""))))</f>
        <v>ALTA</v>
      </c>
      <c r="K43" s="346"/>
      <c r="L43" s="61" t="s">
        <v>3</v>
      </c>
      <c r="M43" s="59" t="s">
        <v>12</v>
      </c>
      <c r="N43" s="60" t="str">
        <f>IF(M43="SÍ",15,"0")</f>
        <v>0</v>
      </c>
      <c r="O43" s="92"/>
      <c r="P43" s="107"/>
      <c r="Q43" s="107"/>
      <c r="R43" s="110"/>
      <c r="S43" s="107"/>
      <c r="T43" s="110"/>
      <c r="U43" s="113"/>
      <c r="V43" s="125"/>
      <c r="W43" s="119"/>
      <c r="X43" s="89"/>
      <c r="Y43" s="92"/>
      <c r="Z43" s="80" t="s">
        <v>158</v>
      </c>
      <c r="AA43" s="97"/>
      <c r="AB43" s="100"/>
      <c r="AC43" s="97"/>
      <c r="AD43" s="103"/>
      <c r="AE43" s="97"/>
      <c r="AF43" s="73"/>
      <c r="AG43" s="73"/>
      <c r="AH43" s="76"/>
    </row>
    <row r="44" spans="1:34" ht="39.75" customHeight="1" x14ac:dyDescent="0.25">
      <c r="A44" s="83"/>
      <c r="B44" s="86"/>
      <c r="C44" s="140"/>
      <c r="D44" s="141"/>
      <c r="E44" s="289"/>
      <c r="F44" s="125"/>
      <c r="G44" s="128"/>
      <c r="H44" s="131"/>
      <c r="I44" s="92"/>
      <c r="J44" s="293"/>
      <c r="K44" s="346"/>
      <c r="L44" s="61" t="s">
        <v>4</v>
      </c>
      <c r="M44" s="59" t="s">
        <v>11</v>
      </c>
      <c r="N44" s="60">
        <f>IF(M44="SÍ",10,"0")</f>
        <v>10</v>
      </c>
      <c r="O44" s="92"/>
      <c r="P44" s="107"/>
      <c r="Q44" s="107"/>
      <c r="R44" s="110"/>
      <c r="S44" s="107"/>
      <c r="T44" s="110"/>
      <c r="U44" s="113"/>
      <c r="V44" s="125"/>
      <c r="W44" s="119"/>
      <c r="X44" s="89"/>
      <c r="Y44" s="92"/>
      <c r="Z44" s="80"/>
      <c r="AA44" s="97"/>
      <c r="AB44" s="100"/>
      <c r="AC44" s="97"/>
      <c r="AD44" s="103"/>
      <c r="AE44" s="97"/>
      <c r="AF44" s="73"/>
      <c r="AG44" s="73"/>
      <c r="AH44" s="76"/>
    </row>
    <row r="45" spans="1:34" ht="39.75" customHeight="1" x14ac:dyDescent="0.25">
      <c r="A45" s="83"/>
      <c r="B45" s="86"/>
      <c r="C45" s="140"/>
      <c r="D45" s="141"/>
      <c r="E45" s="289"/>
      <c r="F45" s="125"/>
      <c r="G45" s="128"/>
      <c r="H45" s="131"/>
      <c r="I45" s="92"/>
      <c r="J45" s="293"/>
      <c r="K45" s="346"/>
      <c r="L45" s="58" t="s">
        <v>30</v>
      </c>
      <c r="M45" s="62" t="s">
        <v>11</v>
      </c>
      <c r="N45" s="60">
        <f>IF(M45="SÍ",15,"0")</f>
        <v>15</v>
      </c>
      <c r="O45" s="92"/>
      <c r="P45" s="107"/>
      <c r="Q45" s="107"/>
      <c r="R45" s="110"/>
      <c r="S45" s="107"/>
      <c r="T45" s="110"/>
      <c r="U45" s="113"/>
      <c r="V45" s="125"/>
      <c r="W45" s="119"/>
      <c r="X45" s="89"/>
      <c r="Y45" s="92"/>
      <c r="Z45" s="80"/>
      <c r="AA45" s="97"/>
      <c r="AB45" s="100"/>
      <c r="AC45" s="97"/>
      <c r="AD45" s="103"/>
      <c r="AE45" s="97"/>
      <c r="AF45" s="73"/>
      <c r="AG45" s="73"/>
      <c r="AH45" s="76"/>
    </row>
    <row r="46" spans="1:34" ht="39.75" customHeight="1" x14ac:dyDescent="0.25">
      <c r="A46" s="83"/>
      <c r="B46" s="86"/>
      <c r="C46" s="140"/>
      <c r="D46" s="141"/>
      <c r="E46" s="289"/>
      <c r="F46" s="125"/>
      <c r="G46" s="128"/>
      <c r="H46" s="131"/>
      <c r="I46" s="92"/>
      <c r="J46" s="293"/>
      <c r="K46" s="346"/>
      <c r="L46" s="58" t="s">
        <v>5</v>
      </c>
      <c r="M46" s="59" t="s">
        <v>11</v>
      </c>
      <c r="N46" s="60">
        <f>IF(M46="SÍ",10,"0")</f>
        <v>10</v>
      </c>
      <c r="O46" s="92"/>
      <c r="P46" s="107"/>
      <c r="Q46" s="107"/>
      <c r="R46" s="110"/>
      <c r="S46" s="107"/>
      <c r="T46" s="110"/>
      <c r="U46" s="113"/>
      <c r="V46" s="125"/>
      <c r="W46" s="119"/>
      <c r="X46" s="89"/>
      <c r="Y46" s="92"/>
      <c r="Z46" s="80"/>
      <c r="AA46" s="97"/>
      <c r="AB46" s="100"/>
      <c r="AC46" s="97"/>
      <c r="AD46" s="103"/>
      <c r="AE46" s="97"/>
      <c r="AF46" s="73"/>
      <c r="AG46" s="73"/>
      <c r="AH46" s="76"/>
    </row>
    <row r="47" spans="1:34" ht="39.75" customHeight="1" x14ac:dyDescent="0.25">
      <c r="A47" s="83"/>
      <c r="B47" s="86"/>
      <c r="C47" s="140"/>
      <c r="D47" s="141"/>
      <c r="E47" s="289"/>
      <c r="F47" s="125"/>
      <c r="G47" s="128"/>
      <c r="H47" s="131"/>
      <c r="I47" s="92"/>
      <c r="J47" s="293"/>
      <c r="K47" s="346"/>
      <c r="L47" s="58" t="s">
        <v>29</v>
      </c>
      <c r="M47" s="59" t="s">
        <v>11</v>
      </c>
      <c r="N47" s="60">
        <f>IF(M47="SÍ",30,"0")</f>
        <v>30</v>
      </c>
      <c r="O47" s="92"/>
      <c r="P47" s="107"/>
      <c r="Q47" s="107"/>
      <c r="R47" s="110"/>
      <c r="S47" s="107"/>
      <c r="T47" s="110"/>
      <c r="U47" s="113"/>
      <c r="V47" s="125"/>
      <c r="W47" s="119"/>
      <c r="X47" s="89"/>
      <c r="Y47" s="92"/>
      <c r="Z47" s="80"/>
      <c r="AA47" s="97"/>
      <c r="AB47" s="100"/>
      <c r="AC47" s="97"/>
      <c r="AD47" s="103"/>
      <c r="AE47" s="97"/>
      <c r="AF47" s="73"/>
      <c r="AG47" s="73"/>
      <c r="AH47" s="76"/>
    </row>
    <row r="48" spans="1:34" ht="39.75" customHeight="1" x14ac:dyDescent="0.25">
      <c r="A48" s="83"/>
      <c r="B48" s="86"/>
      <c r="C48" s="141" t="s">
        <v>184</v>
      </c>
      <c r="D48" s="141" t="s">
        <v>185</v>
      </c>
      <c r="E48" s="97" t="s">
        <v>186</v>
      </c>
      <c r="F48" s="125" t="s">
        <v>14</v>
      </c>
      <c r="G48" s="128" t="str">
        <f>IF(F48="(1) RARA VEZ","1", IF(F48="(2) IMPROBABLE","2",IF(F48="(3) POSIBLE","3",IF(F48="(4) PROBABLE","4",IF(F48="(5) CASI SEGURO","5","")))))</f>
        <v>2</v>
      </c>
      <c r="H48" s="131" t="s">
        <v>20</v>
      </c>
      <c r="I48" s="92" t="str">
        <f>IF(H48="(5) MODERADO","5", IF(H48="(10) MAYOR","10",IF(H48="(20) CATASTROFICO","20","")))</f>
        <v>10</v>
      </c>
      <c r="J48" s="134">
        <v>20</v>
      </c>
      <c r="K48" s="216" t="s">
        <v>188</v>
      </c>
      <c r="L48" s="58" t="s">
        <v>6</v>
      </c>
      <c r="M48" s="59" t="s">
        <v>11</v>
      </c>
      <c r="N48" s="60">
        <f>IF(M48="SÍ",15,"0")</f>
        <v>15</v>
      </c>
      <c r="O48" s="218">
        <f>SUM(N48:N54)</f>
        <v>85</v>
      </c>
      <c r="P48" s="107">
        <f>IF(AND($O48&gt;=0,$O48&lt;=50),0,IF(AND($O48&gt;50,$O48&lt;=75),1,IF(AND($O48&gt;75,$O48&lt;=100),2,"")))</f>
        <v>2</v>
      </c>
      <c r="Q48" s="107">
        <f>$G48-$P48</f>
        <v>0</v>
      </c>
      <c r="R48" s="110">
        <f>IF($Q48&lt;=0,1,$Q48)</f>
        <v>1</v>
      </c>
      <c r="S48" s="107">
        <f>$I48-$P48</f>
        <v>8</v>
      </c>
      <c r="T48" s="110">
        <f>IF($S48=19,10,IF($S48=18,5,IF($S48=9,5,IF($S48=8,5,I48))))</f>
        <v>5</v>
      </c>
      <c r="U48" s="113" t="s">
        <v>8</v>
      </c>
      <c r="V48" s="116" t="s">
        <v>14</v>
      </c>
      <c r="W48" s="119">
        <f>IF($U48="PROBABILIDAD",$R48,$G48)</f>
        <v>1</v>
      </c>
      <c r="X48" s="89" t="s">
        <v>18</v>
      </c>
      <c r="Y48" s="92" t="str">
        <f>IF($U48="IMPACTO",$T48,$I48)</f>
        <v>10</v>
      </c>
      <c r="Z48" s="95">
        <v>10</v>
      </c>
      <c r="AA48" s="97" t="s">
        <v>165</v>
      </c>
      <c r="AB48" s="100" t="s">
        <v>155</v>
      </c>
      <c r="AC48" s="97" t="s">
        <v>168</v>
      </c>
      <c r="AD48" s="103" t="s">
        <v>166</v>
      </c>
      <c r="AE48" s="97" t="s">
        <v>167</v>
      </c>
      <c r="AF48" s="73"/>
      <c r="AG48" s="73"/>
      <c r="AH48" s="76"/>
    </row>
    <row r="49" spans="1:36" ht="39.75" customHeight="1" x14ac:dyDescent="0.25">
      <c r="A49" s="83"/>
      <c r="B49" s="86"/>
      <c r="C49" s="140"/>
      <c r="D49" s="141"/>
      <c r="E49" s="121"/>
      <c r="F49" s="125"/>
      <c r="G49" s="128"/>
      <c r="H49" s="131"/>
      <c r="I49" s="92"/>
      <c r="J49" s="134"/>
      <c r="K49" s="216"/>
      <c r="L49" s="58" t="s">
        <v>7</v>
      </c>
      <c r="M49" s="59" t="s">
        <v>11</v>
      </c>
      <c r="N49" s="60">
        <f>IF(M49="SÍ",5,"0")</f>
        <v>5</v>
      </c>
      <c r="O49" s="92"/>
      <c r="P49" s="107"/>
      <c r="Q49" s="107"/>
      <c r="R49" s="110"/>
      <c r="S49" s="107"/>
      <c r="T49" s="110"/>
      <c r="U49" s="113"/>
      <c r="V49" s="116"/>
      <c r="W49" s="119"/>
      <c r="X49" s="89"/>
      <c r="Y49" s="92"/>
      <c r="Z49" s="95"/>
      <c r="AA49" s="97"/>
      <c r="AB49" s="100"/>
      <c r="AC49" s="97"/>
      <c r="AD49" s="103"/>
      <c r="AE49" s="97"/>
      <c r="AF49" s="73"/>
      <c r="AG49" s="73"/>
      <c r="AH49" s="76"/>
    </row>
    <row r="50" spans="1:36" ht="39.75" customHeight="1" x14ac:dyDescent="0.25">
      <c r="A50" s="83"/>
      <c r="B50" s="86"/>
      <c r="C50" s="140"/>
      <c r="D50" s="141"/>
      <c r="E50" s="121"/>
      <c r="F50" s="125"/>
      <c r="G50" s="128"/>
      <c r="H50" s="131"/>
      <c r="I50" s="92"/>
      <c r="J50" s="78" t="str">
        <f>IF(AND(J48&gt;=5,J48&lt;=10),"BAJA",IF(AND(J48&gt;=15,J48&lt;=25),"MODERADA",IF(AND(J48&gt;=30,J48&lt;=50),"ALTA",IF(AND(J48&gt;=60,J48&lt;=100),"EXTREMA",""))))</f>
        <v>MODERADA</v>
      </c>
      <c r="K50" s="216"/>
      <c r="L50" s="61" t="s">
        <v>3</v>
      </c>
      <c r="M50" s="59" t="s">
        <v>12</v>
      </c>
      <c r="N50" s="60" t="str">
        <f>IF(M50="SÍ",15,"0")</f>
        <v>0</v>
      </c>
      <c r="O50" s="92"/>
      <c r="P50" s="107"/>
      <c r="Q50" s="107"/>
      <c r="R50" s="110"/>
      <c r="S50" s="107"/>
      <c r="T50" s="110"/>
      <c r="U50" s="113"/>
      <c r="V50" s="116"/>
      <c r="W50" s="119"/>
      <c r="X50" s="89"/>
      <c r="Y50" s="92"/>
      <c r="Z50" s="80" t="s">
        <v>158</v>
      </c>
      <c r="AA50" s="97"/>
      <c r="AB50" s="100"/>
      <c r="AC50" s="97"/>
      <c r="AD50" s="103"/>
      <c r="AE50" s="97"/>
      <c r="AF50" s="73"/>
      <c r="AG50" s="73"/>
      <c r="AH50" s="76"/>
    </row>
    <row r="51" spans="1:36" ht="39.75" customHeight="1" x14ac:dyDescent="0.25">
      <c r="A51" s="83"/>
      <c r="B51" s="86"/>
      <c r="C51" s="140"/>
      <c r="D51" s="141"/>
      <c r="E51" s="121"/>
      <c r="F51" s="125"/>
      <c r="G51" s="128"/>
      <c r="H51" s="131"/>
      <c r="I51" s="92"/>
      <c r="J51" s="78"/>
      <c r="K51" s="216"/>
      <c r="L51" s="61" t="s">
        <v>4</v>
      </c>
      <c r="M51" s="59" t="s">
        <v>11</v>
      </c>
      <c r="N51" s="60">
        <f>IF(M51="SÍ",10,"0")</f>
        <v>10</v>
      </c>
      <c r="O51" s="92"/>
      <c r="P51" s="107"/>
      <c r="Q51" s="107"/>
      <c r="R51" s="110"/>
      <c r="S51" s="107"/>
      <c r="T51" s="110"/>
      <c r="U51" s="113"/>
      <c r="V51" s="116"/>
      <c r="W51" s="119"/>
      <c r="X51" s="89"/>
      <c r="Y51" s="92"/>
      <c r="Z51" s="80"/>
      <c r="AA51" s="97"/>
      <c r="AB51" s="100"/>
      <c r="AC51" s="97"/>
      <c r="AD51" s="103"/>
      <c r="AE51" s="97"/>
      <c r="AF51" s="73"/>
      <c r="AG51" s="73"/>
      <c r="AH51" s="76"/>
    </row>
    <row r="52" spans="1:36" ht="39.75" customHeight="1" x14ac:dyDescent="0.25">
      <c r="A52" s="83"/>
      <c r="B52" s="86"/>
      <c r="C52" s="140"/>
      <c r="D52" s="141"/>
      <c r="E52" s="121"/>
      <c r="F52" s="125"/>
      <c r="G52" s="128"/>
      <c r="H52" s="131"/>
      <c r="I52" s="92"/>
      <c r="J52" s="78"/>
      <c r="K52" s="216"/>
      <c r="L52" s="58" t="s">
        <v>30</v>
      </c>
      <c r="M52" s="62" t="s">
        <v>11</v>
      </c>
      <c r="N52" s="60">
        <f>IF(M52="SÍ",15,"0")</f>
        <v>15</v>
      </c>
      <c r="O52" s="92"/>
      <c r="P52" s="107"/>
      <c r="Q52" s="107"/>
      <c r="R52" s="110"/>
      <c r="S52" s="107"/>
      <c r="T52" s="110"/>
      <c r="U52" s="113"/>
      <c r="V52" s="116"/>
      <c r="W52" s="119"/>
      <c r="X52" s="89"/>
      <c r="Y52" s="92"/>
      <c r="Z52" s="80"/>
      <c r="AA52" s="97"/>
      <c r="AB52" s="100"/>
      <c r="AC52" s="97"/>
      <c r="AD52" s="103"/>
      <c r="AE52" s="97"/>
      <c r="AF52" s="73"/>
      <c r="AG52" s="73"/>
      <c r="AH52" s="76"/>
    </row>
    <row r="53" spans="1:36" ht="39.75" customHeight="1" x14ac:dyDescent="0.25">
      <c r="A53" s="83"/>
      <c r="B53" s="86"/>
      <c r="C53" s="140"/>
      <c r="D53" s="141"/>
      <c r="E53" s="121"/>
      <c r="F53" s="125"/>
      <c r="G53" s="128"/>
      <c r="H53" s="131"/>
      <c r="I53" s="92"/>
      <c r="J53" s="78"/>
      <c r="K53" s="216"/>
      <c r="L53" s="58" t="s">
        <v>5</v>
      </c>
      <c r="M53" s="59" t="s">
        <v>11</v>
      </c>
      <c r="N53" s="60">
        <f>IF(M53="SÍ",10,"0")</f>
        <v>10</v>
      </c>
      <c r="O53" s="92"/>
      <c r="P53" s="107"/>
      <c r="Q53" s="107"/>
      <c r="R53" s="110"/>
      <c r="S53" s="107"/>
      <c r="T53" s="110"/>
      <c r="U53" s="113"/>
      <c r="V53" s="116"/>
      <c r="W53" s="119"/>
      <c r="X53" s="89"/>
      <c r="Y53" s="92"/>
      <c r="Z53" s="80"/>
      <c r="AA53" s="97"/>
      <c r="AB53" s="100"/>
      <c r="AC53" s="97"/>
      <c r="AD53" s="103"/>
      <c r="AE53" s="97"/>
      <c r="AF53" s="73"/>
      <c r="AG53" s="73"/>
      <c r="AH53" s="76"/>
    </row>
    <row r="54" spans="1:36" s="2" customFormat="1" ht="14.25" customHeight="1" thickBot="1" x14ac:dyDescent="0.3">
      <c r="A54" s="84"/>
      <c r="B54" s="87"/>
      <c r="C54" s="327"/>
      <c r="D54" s="329"/>
      <c r="E54" s="122"/>
      <c r="F54" s="126"/>
      <c r="G54" s="129"/>
      <c r="H54" s="132"/>
      <c r="I54" s="93"/>
      <c r="J54" s="79"/>
      <c r="K54" s="328"/>
      <c r="L54" s="66" t="s">
        <v>29</v>
      </c>
      <c r="M54" s="67" t="s">
        <v>11</v>
      </c>
      <c r="N54" s="68">
        <f>IF(M54="SÍ",30,"0")</f>
        <v>30</v>
      </c>
      <c r="O54" s="93"/>
      <c r="P54" s="108"/>
      <c r="Q54" s="108"/>
      <c r="R54" s="111"/>
      <c r="S54" s="108"/>
      <c r="T54" s="111"/>
      <c r="U54" s="114"/>
      <c r="V54" s="117"/>
      <c r="W54" s="120"/>
      <c r="X54" s="90"/>
      <c r="Y54" s="93"/>
      <c r="Z54" s="81"/>
      <c r="AA54" s="98"/>
      <c r="AB54" s="101"/>
      <c r="AC54" s="98"/>
      <c r="AD54" s="104"/>
      <c r="AE54" s="98"/>
      <c r="AF54" s="74"/>
      <c r="AG54" s="74"/>
      <c r="AH54" s="77"/>
    </row>
    <row r="55" spans="1:36" s="2" customFormat="1" ht="29.25" customHeight="1" x14ac:dyDescent="0.25">
      <c r="A55" s="294" t="s">
        <v>28</v>
      </c>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row>
    <row r="56" spans="1:36" s="2" customFormat="1" ht="17.25" customHeight="1" x14ac:dyDescent="0.25">
      <c r="A56" s="296" t="s">
        <v>71</v>
      </c>
      <c r="B56" s="297"/>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297"/>
      <c r="AA56" s="297"/>
      <c r="AB56" s="298"/>
      <c r="AC56" s="299" t="s">
        <v>47</v>
      </c>
      <c r="AD56" s="299"/>
      <c r="AE56" s="299"/>
      <c r="AF56" s="299" t="s">
        <v>26</v>
      </c>
      <c r="AG56" s="299"/>
      <c r="AH56" s="299"/>
      <c r="AI56" s="299"/>
      <c r="AJ56" s="299"/>
    </row>
    <row r="57" spans="1:36" ht="15" customHeight="1" x14ac:dyDescent="0.25">
      <c r="A57" s="296" t="s">
        <v>189</v>
      </c>
      <c r="B57" s="297"/>
      <c r="C57" s="297"/>
      <c r="D57" s="297"/>
      <c r="E57" s="297"/>
      <c r="F57" s="297"/>
      <c r="G57" s="297"/>
      <c r="H57" s="297"/>
      <c r="I57" s="297"/>
      <c r="J57" s="297"/>
      <c r="K57" s="297"/>
      <c r="L57" s="297"/>
      <c r="M57" s="297"/>
      <c r="N57" s="297"/>
      <c r="O57" s="297"/>
      <c r="P57" s="297"/>
      <c r="Q57" s="297"/>
      <c r="R57" s="297"/>
      <c r="S57" s="297"/>
      <c r="T57" s="297"/>
      <c r="U57" s="297"/>
      <c r="V57" s="297"/>
      <c r="W57" s="297"/>
      <c r="X57" s="297"/>
      <c r="Y57" s="297"/>
      <c r="Z57" s="297"/>
      <c r="AA57" s="297"/>
      <c r="AB57" s="298"/>
      <c r="AC57" s="300">
        <v>43496</v>
      </c>
      <c r="AD57" s="301"/>
      <c r="AE57" s="302"/>
      <c r="AF57" s="303" t="s">
        <v>190</v>
      </c>
      <c r="AG57" s="303"/>
      <c r="AH57" s="303"/>
      <c r="AI57" s="303"/>
      <c r="AJ57" s="303"/>
    </row>
    <row r="58" spans="1:36" ht="30.75" customHeight="1" x14ac:dyDescent="0.25">
      <c r="A58" s="304"/>
      <c r="B58" s="305"/>
      <c r="C58" s="305"/>
      <c r="D58" s="305"/>
      <c r="E58" s="305"/>
      <c r="F58" s="305"/>
      <c r="G58" s="305"/>
      <c r="H58" s="305"/>
      <c r="I58" s="305"/>
      <c r="J58" s="305"/>
      <c r="K58" s="305"/>
      <c r="L58" s="305"/>
      <c r="M58" s="305"/>
      <c r="N58" s="305"/>
      <c r="O58" s="305"/>
      <c r="P58" s="305"/>
      <c r="Q58" s="305"/>
      <c r="R58" s="305"/>
      <c r="S58" s="305"/>
      <c r="T58" s="305"/>
      <c r="U58" s="305"/>
      <c r="V58" s="305"/>
      <c r="W58" s="305"/>
      <c r="X58" s="305"/>
      <c r="Y58" s="305"/>
      <c r="Z58" s="305"/>
      <c r="AA58" s="305"/>
      <c r="AB58" s="306"/>
      <c r="AC58" s="300"/>
      <c r="AD58" s="301"/>
      <c r="AE58" s="302"/>
      <c r="AF58" s="307"/>
      <c r="AG58" s="307"/>
      <c r="AH58" s="307"/>
      <c r="AI58" s="307"/>
      <c r="AJ58" s="307"/>
    </row>
    <row r="59" spans="1:36" s="14" customFormat="1" ht="27.75" customHeight="1" x14ac:dyDescent="0.25">
      <c r="A59" s="304"/>
      <c r="B59" s="305"/>
      <c r="C59" s="305"/>
      <c r="D59" s="305"/>
      <c r="E59" s="305"/>
      <c r="F59" s="305"/>
      <c r="G59" s="305"/>
      <c r="H59" s="305"/>
      <c r="I59" s="305"/>
      <c r="J59" s="305"/>
      <c r="K59" s="305"/>
      <c r="L59" s="305"/>
      <c r="M59" s="305"/>
      <c r="N59" s="305"/>
      <c r="O59" s="305"/>
      <c r="P59" s="305"/>
      <c r="Q59" s="305"/>
      <c r="R59" s="305"/>
      <c r="S59" s="305"/>
      <c r="T59" s="305"/>
      <c r="U59" s="305"/>
      <c r="V59" s="305"/>
      <c r="W59" s="305"/>
      <c r="X59" s="305"/>
      <c r="Y59" s="305"/>
      <c r="Z59" s="305"/>
      <c r="AA59" s="305"/>
      <c r="AB59" s="306"/>
      <c r="AC59" s="300"/>
      <c r="AD59" s="301"/>
      <c r="AE59" s="302"/>
      <c r="AF59" s="307"/>
      <c r="AG59" s="307"/>
      <c r="AH59" s="307"/>
      <c r="AI59" s="307"/>
      <c r="AJ59" s="307"/>
    </row>
    <row r="60" spans="1:36" s="14" customFormat="1" ht="42" customHeight="1" x14ac:dyDescent="0.25">
      <c r="A60" s="308"/>
      <c r="B60" s="309"/>
      <c r="C60" s="309"/>
      <c r="D60" s="309"/>
      <c r="E60" s="309"/>
      <c r="F60" s="309"/>
      <c r="G60" s="309"/>
      <c r="H60" s="309"/>
      <c r="I60" s="309"/>
      <c r="J60" s="309"/>
      <c r="K60" s="309"/>
      <c r="L60" s="309"/>
      <c r="M60" s="309"/>
      <c r="N60" s="309"/>
      <c r="O60" s="309"/>
      <c r="P60" s="309"/>
      <c r="Q60" s="309"/>
      <c r="R60" s="309"/>
      <c r="S60" s="309"/>
      <c r="T60" s="309"/>
      <c r="U60" s="309"/>
      <c r="V60" s="309"/>
      <c r="W60" s="309"/>
      <c r="X60" s="309"/>
      <c r="Y60" s="309"/>
      <c r="Z60" s="309"/>
      <c r="AA60" s="309"/>
      <c r="AB60" s="310"/>
      <c r="AC60" s="311"/>
      <c r="AD60" s="311"/>
      <c r="AE60" s="311"/>
      <c r="AF60" s="311"/>
      <c r="AG60" s="311"/>
      <c r="AH60" s="311"/>
      <c r="AI60" s="311"/>
      <c r="AJ60" s="311"/>
    </row>
  </sheetData>
  <sheetProtection selectLockedCells="1"/>
  <mergeCells count="236">
    <mergeCell ref="AC60:AE60"/>
    <mergeCell ref="AF60:AJ60"/>
    <mergeCell ref="B7:AH7"/>
    <mergeCell ref="AE48:AE54"/>
    <mergeCell ref="AF48:AF54"/>
    <mergeCell ref="AG48:AG54"/>
    <mergeCell ref="AH48:AH54"/>
    <mergeCell ref="J50:J54"/>
    <mergeCell ref="Z50:Z54"/>
    <mergeCell ref="A41:A54"/>
    <mergeCell ref="B41:B54"/>
    <mergeCell ref="A55:AJ55"/>
    <mergeCell ref="V48:V54"/>
    <mergeCell ref="W48:W54"/>
    <mergeCell ref="X48:X54"/>
    <mergeCell ref="Y48:Y54"/>
    <mergeCell ref="Z48:Z49"/>
    <mergeCell ref="AA48:AA54"/>
    <mergeCell ref="AB48:AB54"/>
    <mergeCell ref="AC48:AC54"/>
    <mergeCell ref="AD48:AD54"/>
    <mergeCell ref="AE41:AE47"/>
    <mergeCell ref="AF41:AF47"/>
    <mergeCell ref="AG41:AG47"/>
    <mergeCell ref="AH41:AH47"/>
    <mergeCell ref="J43:J47"/>
    <mergeCell ref="Z43:Z47"/>
    <mergeCell ref="C48:C54"/>
    <mergeCell ref="D48:D54"/>
    <mergeCell ref="E48:E54"/>
    <mergeCell ref="F48:F54"/>
    <mergeCell ref="G48:G54"/>
    <mergeCell ref="H48:H54"/>
    <mergeCell ref="I48:I54"/>
    <mergeCell ref="J48:J49"/>
    <mergeCell ref="K48:K54"/>
    <mergeCell ref="O48:O54"/>
    <mergeCell ref="P48:P54"/>
    <mergeCell ref="Q48:Q54"/>
    <mergeCell ref="R48:R54"/>
    <mergeCell ref="S48:S54"/>
    <mergeCell ref="T48:T54"/>
    <mergeCell ref="U48:U54"/>
    <mergeCell ref="V41:V47"/>
    <mergeCell ref="W41:W47"/>
    <mergeCell ref="X41:X47"/>
    <mergeCell ref="Y41:Y47"/>
    <mergeCell ref="Z41:Z42"/>
    <mergeCell ref="AA41:AA47"/>
    <mergeCell ref="AB41:AB47"/>
    <mergeCell ref="AC41:AC47"/>
    <mergeCell ref="AD41:AD47"/>
    <mergeCell ref="AG27:AG33"/>
    <mergeCell ref="AH27:AH33"/>
    <mergeCell ref="J29:J33"/>
    <mergeCell ref="Z29:Z33"/>
    <mergeCell ref="B27:B33"/>
    <mergeCell ref="A27:A33"/>
    <mergeCell ref="C41:C47"/>
    <mergeCell ref="D41:D47"/>
    <mergeCell ref="E41:E47"/>
    <mergeCell ref="F41:F47"/>
    <mergeCell ref="G41:G47"/>
    <mergeCell ref="H41:H47"/>
    <mergeCell ref="I41:I47"/>
    <mergeCell ref="J41:J42"/>
    <mergeCell ref="K41:K47"/>
    <mergeCell ref="O41:O47"/>
    <mergeCell ref="P41:P47"/>
    <mergeCell ref="Q41:Q47"/>
    <mergeCell ref="R41:R47"/>
    <mergeCell ref="S41:S47"/>
    <mergeCell ref="T41:T47"/>
    <mergeCell ref="U41:U47"/>
    <mergeCell ref="X27:X33"/>
    <mergeCell ref="Y27:Y33"/>
    <mergeCell ref="Z27:Z28"/>
    <mergeCell ref="AA27:AA33"/>
    <mergeCell ref="AB27:AB33"/>
    <mergeCell ref="AC27:AC33"/>
    <mergeCell ref="AD27:AD33"/>
    <mergeCell ref="AE27:AE33"/>
    <mergeCell ref="AF27:AF33"/>
    <mergeCell ref="O27:O33"/>
    <mergeCell ref="P27:P33"/>
    <mergeCell ref="Q27:Q33"/>
    <mergeCell ref="R27:R33"/>
    <mergeCell ref="S27:S33"/>
    <mergeCell ref="T27:T33"/>
    <mergeCell ref="U27:U33"/>
    <mergeCell ref="V27:V33"/>
    <mergeCell ref="W27:W33"/>
    <mergeCell ref="C27:C33"/>
    <mergeCell ref="D27:D33"/>
    <mergeCell ref="E27:E33"/>
    <mergeCell ref="F27:F33"/>
    <mergeCell ref="G27:G33"/>
    <mergeCell ref="H27:H33"/>
    <mergeCell ref="I27:I33"/>
    <mergeCell ref="J27:J28"/>
    <mergeCell ref="K27:K33"/>
    <mergeCell ref="A13:A26"/>
    <mergeCell ref="B13:B26"/>
    <mergeCell ref="A57:AB57"/>
    <mergeCell ref="AC57:AE57"/>
    <mergeCell ref="M8:V8"/>
    <mergeCell ref="F8:L8"/>
    <mergeCell ref="C20:C26"/>
    <mergeCell ref="AF20:AF26"/>
    <mergeCell ref="AG20:AG26"/>
    <mergeCell ref="AH20:AH26"/>
    <mergeCell ref="W20:W26"/>
    <mergeCell ref="X20:X26"/>
    <mergeCell ref="Y20:Y26"/>
    <mergeCell ref="Z20:Z21"/>
    <mergeCell ref="AB20:AB26"/>
    <mergeCell ref="AC56:AE56"/>
    <mergeCell ref="A56:AB56"/>
    <mergeCell ref="AF56:AJ56"/>
    <mergeCell ref="AF57:AJ57"/>
    <mergeCell ref="A58:AB58"/>
    <mergeCell ref="AC58:AE58"/>
    <mergeCell ref="AF58:AJ58"/>
    <mergeCell ref="A59:AB59"/>
    <mergeCell ref="AC59:AE59"/>
    <mergeCell ref="AF59:AJ59"/>
    <mergeCell ref="A60:AB60"/>
    <mergeCell ref="Z22:Z26"/>
    <mergeCell ref="I20:I26"/>
    <mergeCell ref="J20:J21"/>
    <mergeCell ref="K20:K26"/>
    <mergeCell ref="O20:O26"/>
    <mergeCell ref="P20:P26"/>
    <mergeCell ref="J22:J26"/>
    <mergeCell ref="AC20:AC26"/>
    <mergeCell ref="AD20:AD26"/>
    <mergeCell ref="AE20:AE26"/>
    <mergeCell ref="Q20:Q26"/>
    <mergeCell ref="R20:R26"/>
    <mergeCell ref="S20:S26"/>
    <mergeCell ref="T20:T26"/>
    <mergeCell ref="U20:U26"/>
    <mergeCell ref="D13:D19"/>
    <mergeCell ref="E20:E26"/>
    <mergeCell ref="F20:F26"/>
    <mergeCell ref="G20:G26"/>
    <mergeCell ref="H20:H26"/>
    <mergeCell ref="AB13:AB19"/>
    <mergeCell ref="AC13:AC19"/>
    <mergeCell ref="V13:V19"/>
    <mergeCell ref="W13:W19"/>
    <mergeCell ref="X13:X19"/>
    <mergeCell ref="Y13:Y19"/>
    <mergeCell ref="Z13:Z14"/>
    <mergeCell ref="P13:P19"/>
    <mergeCell ref="Q13:Q19"/>
    <mergeCell ref="K13:K19"/>
    <mergeCell ref="O13:O19"/>
    <mergeCell ref="V20:V26"/>
    <mergeCell ref="AE13:AE19"/>
    <mergeCell ref="AF13:AF19"/>
    <mergeCell ref="AG13:AG19"/>
    <mergeCell ref="G13:G19"/>
    <mergeCell ref="AE9:AH11"/>
    <mergeCell ref="R13:R19"/>
    <mergeCell ref="S13:S19"/>
    <mergeCell ref="T13:T19"/>
    <mergeCell ref="U13:U19"/>
    <mergeCell ref="H13:H19"/>
    <mergeCell ref="I13:I19"/>
    <mergeCell ref="J13:J14"/>
    <mergeCell ref="XET8:XEU8"/>
    <mergeCell ref="A9:E9"/>
    <mergeCell ref="XET9:XEU9"/>
    <mergeCell ref="A10:A12"/>
    <mergeCell ref="C10:C12"/>
    <mergeCell ref="D10:D12"/>
    <mergeCell ref="B10:B12"/>
    <mergeCell ref="E10:E12"/>
    <mergeCell ref="F10:J10"/>
    <mergeCell ref="K10:K12"/>
    <mergeCell ref="AE8:AF8"/>
    <mergeCell ref="L10:Z10"/>
    <mergeCell ref="AA9:AD11"/>
    <mergeCell ref="F9:Z9"/>
    <mergeCell ref="D20:D26"/>
    <mergeCell ref="A8:B8"/>
    <mergeCell ref="C8:E8"/>
    <mergeCell ref="AA13:AA19"/>
    <mergeCell ref="AA20:AA26"/>
    <mergeCell ref="F11:J11"/>
    <mergeCell ref="L11:L12"/>
    <mergeCell ref="M11:M12"/>
    <mergeCell ref="U11:U12"/>
    <mergeCell ref="V11:Z11"/>
    <mergeCell ref="C13:C19"/>
    <mergeCell ref="E13:E19"/>
    <mergeCell ref="F13:F19"/>
    <mergeCell ref="AH13:AH19"/>
    <mergeCell ref="J15:J19"/>
    <mergeCell ref="Z15:Z19"/>
    <mergeCell ref="AG8:AH8"/>
    <mergeCell ref="AD13:AD19"/>
    <mergeCell ref="C34:C40"/>
    <mergeCell ref="D34:D40"/>
    <mergeCell ref="E34:E40"/>
    <mergeCell ref="F34:F40"/>
    <mergeCell ref="G34:G40"/>
    <mergeCell ref="H34:H40"/>
    <mergeCell ref="I34:I40"/>
    <mergeCell ref="J34:J35"/>
    <mergeCell ref="K34:K40"/>
    <mergeCell ref="AG34:AG40"/>
    <mergeCell ref="AH34:AH40"/>
    <mergeCell ref="J36:J40"/>
    <mergeCell ref="Z36:Z40"/>
    <mergeCell ref="A34:A40"/>
    <mergeCell ref="B34:B40"/>
    <mergeCell ref="X34:X40"/>
    <mergeCell ref="Y34:Y40"/>
    <mergeCell ref="Z34:Z35"/>
    <mergeCell ref="AA34:AA40"/>
    <mergeCell ref="AB34:AB40"/>
    <mergeCell ref="AC34:AC40"/>
    <mergeCell ref="AD34:AD40"/>
    <mergeCell ref="AE34:AE40"/>
    <mergeCell ref="AF34:AF40"/>
    <mergeCell ref="O34:O40"/>
    <mergeCell ref="P34:P40"/>
    <mergeCell ref="Q34:Q40"/>
    <mergeCell ref="R34:R40"/>
    <mergeCell ref="S34:S40"/>
    <mergeCell ref="T34:T40"/>
    <mergeCell ref="U34:U40"/>
    <mergeCell ref="V34:V40"/>
    <mergeCell ref="W34:W40"/>
  </mergeCells>
  <dataValidations count="2">
    <dataValidation type="list" allowBlank="1" showInputMessage="1" showErrorMessage="1" sqref="M13:M54" xr:uid="{00000000-0002-0000-0000-000000000000}">
      <formula1>$XET$12:$XEU$12</formula1>
    </dataValidation>
    <dataValidation type="list" allowBlank="1" showInputMessage="1" showErrorMessage="1" sqref="U13:U54" xr:uid="{00000000-0002-0000-0000-000003000000}">
      <formula1>$XEV$12:$XFD$12</formula1>
    </dataValidation>
  </dataValidations>
  <printOptions horizontalCentered="1"/>
  <pageMargins left="0" right="0" top="0.39370078740157483" bottom="0.51181102362204722" header="0.31496062992125984" footer="0.31496062992125984"/>
  <pageSetup scale="25" orientation="landscape" r:id="rId1"/>
  <colBreaks count="1" manualBreakCount="1">
    <brk id="34"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9"/>
  <sheetViews>
    <sheetView topLeftCell="A13" zoomScale="70" zoomScaleNormal="70" workbookViewId="0">
      <selection activeCell="C18" sqref="C18"/>
    </sheetView>
  </sheetViews>
  <sheetFormatPr baseColWidth="10" defaultRowHeight="15.75" x14ac:dyDescent="0.25"/>
  <cols>
    <col min="1" max="1" width="32.42578125" style="18" customWidth="1"/>
    <col min="2" max="2" width="26.85546875" style="17" customWidth="1"/>
    <col min="3" max="3" width="179" style="16" customWidth="1"/>
    <col min="4" max="4" width="34.140625" style="15" customWidth="1"/>
    <col min="5" max="16384" width="11.42578125" style="15"/>
  </cols>
  <sheetData>
    <row r="1" spans="1:3" ht="30" customHeight="1" x14ac:dyDescent="0.35">
      <c r="A1" s="241" t="s">
        <v>24</v>
      </c>
      <c r="B1" s="242"/>
      <c r="C1" s="243"/>
    </row>
    <row r="2" spans="1:3" ht="95.25" customHeight="1" x14ac:dyDescent="0.25">
      <c r="A2" s="244" t="s">
        <v>99</v>
      </c>
      <c r="B2" s="245"/>
      <c r="C2" s="246"/>
    </row>
    <row r="3" spans="1:3" ht="33.75" customHeight="1" x14ac:dyDescent="0.25">
      <c r="A3" s="28" t="s">
        <v>53</v>
      </c>
      <c r="B3" s="238" t="s">
        <v>98</v>
      </c>
      <c r="C3" s="239"/>
    </row>
    <row r="4" spans="1:3" ht="51.75" customHeight="1" x14ac:dyDescent="0.25">
      <c r="A4" s="27" t="s">
        <v>97</v>
      </c>
      <c r="B4" s="237" t="s">
        <v>96</v>
      </c>
      <c r="C4" s="240"/>
    </row>
    <row r="5" spans="1:3" ht="15" customHeight="1" x14ac:dyDescent="0.25">
      <c r="A5" s="247" t="s">
        <v>95</v>
      </c>
      <c r="B5" s="249" t="s">
        <v>94</v>
      </c>
      <c r="C5" s="250"/>
    </row>
    <row r="6" spans="1:3" ht="86.25" customHeight="1" x14ac:dyDescent="0.25">
      <c r="A6" s="248"/>
      <c r="B6" s="251"/>
      <c r="C6" s="252"/>
    </row>
    <row r="7" spans="1:3" s="26" customFormat="1" ht="36" customHeight="1" x14ac:dyDescent="0.25">
      <c r="A7" s="24" t="s">
        <v>33</v>
      </c>
      <c r="B7" s="253" t="s">
        <v>93</v>
      </c>
      <c r="C7" s="254"/>
    </row>
    <row r="8" spans="1:3" s="26" customFormat="1" ht="246.75" customHeight="1" x14ac:dyDescent="0.25">
      <c r="A8" s="24" t="s">
        <v>92</v>
      </c>
      <c r="B8" s="253" t="s">
        <v>91</v>
      </c>
      <c r="C8" s="254"/>
    </row>
    <row r="9" spans="1:3" ht="174.75" customHeight="1" x14ac:dyDescent="0.25">
      <c r="A9" s="24" t="s">
        <v>34</v>
      </c>
      <c r="B9" s="253" t="s">
        <v>90</v>
      </c>
      <c r="C9" s="254"/>
    </row>
    <row r="10" spans="1:3" ht="48.75" customHeight="1" x14ac:dyDescent="0.25">
      <c r="A10" s="24" t="s">
        <v>35</v>
      </c>
      <c r="B10" s="253" t="s">
        <v>89</v>
      </c>
      <c r="C10" s="254"/>
    </row>
    <row r="11" spans="1:3" ht="360.75" customHeight="1" x14ac:dyDescent="0.25">
      <c r="A11" s="261" t="s">
        <v>88</v>
      </c>
      <c r="B11" s="21" t="s">
        <v>8</v>
      </c>
      <c r="C11" s="20" t="s">
        <v>87</v>
      </c>
    </row>
    <row r="12" spans="1:3" ht="409.5" customHeight="1" x14ac:dyDescent="0.25">
      <c r="A12" s="262"/>
      <c r="B12" s="258" t="s">
        <v>9</v>
      </c>
      <c r="C12" s="255" t="s">
        <v>127</v>
      </c>
    </row>
    <row r="13" spans="1:3" ht="357" customHeight="1" x14ac:dyDescent="0.25">
      <c r="A13" s="262"/>
      <c r="B13" s="259"/>
      <c r="C13" s="256"/>
    </row>
    <row r="14" spans="1:3" ht="409.6" customHeight="1" x14ac:dyDescent="0.25">
      <c r="A14" s="262"/>
      <c r="B14" s="260"/>
      <c r="C14" s="257"/>
    </row>
    <row r="15" spans="1:3" ht="55.5" customHeight="1" x14ac:dyDescent="0.25">
      <c r="A15" s="262"/>
      <c r="B15" s="21" t="s">
        <v>10</v>
      </c>
      <c r="C15" s="20" t="s">
        <v>86</v>
      </c>
    </row>
    <row r="16" spans="1:3" ht="34.5" customHeight="1" x14ac:dyDescent="0.25">
      <c r="A16" s="24" t="s">
        <v>49</v>
      </c>
      <c r="B16" s="265" t="s">
        <v>85</v>
      </c>
      <c r="C16" s="266"/>
    </row>
    <row r="17" spans="1:3" ht="45.75" customHeight="1" x14ac:dyDescent="0.25">
      <c r="A17" s="24" t="s">
        <v>84</v>
      </c>
      <c r="B17" s="253" t="s">
        <v>48</v>
      </c>
      <c r="C17" s="254"/>
    </row>
    <row r="18" spans="1:3" ht="118.5" customHeight="1" x14ac:dyDescent="0.25">
      <c r="A18" s="25" t="s">
        <v>37</v>
      </c>
      <c r="B18" s="21" t="s">
        <v>38</v>
      </c>
      <c r="C18" s="20" t="s">
        <v>83</v>
      </c>
    </row>
    <row r="19" spans="1:3" ht="41.25" customHeight="1" x14ac:dyDescent="0.25">
      <c r="A19" s="24" t="s">
        <v>52</v>
      </c>
      <c r="B19" s="253" t="s">
        <v>82</v>
      </c>
      <c r="C19" s="254"/>
    </row>
    <row r="20" spans="1:3" ht="33" customHeight="1" x14ac:dyDescent="0.25">
      <c r="A20" s="247" t="s">
        <v>81</v>
      </c>
      <c r="B20" s="21" t="s">
        <v>39</v>
      </c>
      <c r="C20" s="20" t="s">
        <v>80</v>
      </c>
    </row>
    <row r="21" spans="1:3" ht="35.25" customHeight="1" x14ac:dyDescent="0.25">
      <c r="A21" s="264"/>
      <c r="B21" s="21" t="s">
        <v>40</v>
      </c>
      <c r="C21" s="20" t="s">
        <v>79</v>
      </c>
    </row>
    <row r="22" spans="1:3" ht="26.25" customHeight="1" x14ac:dyDescent="0.25">
      <c r="A22" s="248"/>
      <c r="B22" s="21" t="s">
        <v>41</v>
      </c>
      <c r="C22" s="20" t="s">
        <v>78</v>
      </c>
    </row>
    <row r="23" spans="1:3" ht="28.5" customHeight="1" x14ac:dyDescent="0.25">
      <c r="A23" s="261" t="s">
        <v>77</v>
      </c>
      <c r="B23" s="23" t="s">
        <v>76</v>
      </c>
      <c r="C23" s="22" t="s">
        <v>75</v>
      </c>
    </row>
    <row r="24" spans="1:3" ht="36.75" customHeight="1" x14ac:dyDescent="0.25">
      <c r="A24" s="262"/>
      <c r="B24" s="21" t="s">
        <v>40</v>
      </c>
      <c r="C24" s="20" t="s">
        <v>74</v>
      </c>
    </row>
    <row r="25" spans="1:3" ht="19.5" customHeight="1" x14ac:dyDescent="0.25">
      <c r="A25" s="262"/>
      <c r="B25" s="21" t="s">
        <v>43</v>
      </c>
      <c r="C25" s="20" t="s">
        <v>73</v>
      </c>
    </row>
    <row r="26" spans="1:3" ht="24.75" customHeight="1" x14ac:dyDescent="0.25">
      <c r="A26" s="263"/>
      <c r="B26" s="21" t="s">
        <v>44</v>
      </c>
      <c r="C26" s="20" t="s">
        <v>72</v>
      </c>
    </row>
    <row r="27" spans="1:3" ht="30" customHeight="1" x14ac:dyDescent="0.25">
      <c r="A27" s="19" t="s">
        <v>71</v>
      </c>
      <c r="B27" s="238" t="s">
        <v>128</v>
      </c>
      <c r="C27" s="239"/>
    </row>
    <row r="28" spans="1:3" ht="35.25" customHeight="1" x14ac:dyDescent="0.25">
      <c r="A28" s="29" t="s">
        <v>31</v>
      </c>
      <c r="B28" s="237" t="s">
        <v>70</v>
      </c>
      <c r="C28" s="237"/>
    </row>
    <row r="29" spans="1:3" ht="64.5" customHeight="1" x14ac:dyDescent="0.25">
      <c r="A29" s="30" t="s">
        <v>100</v>
      </c>
      <c r="B29" s="237" t="s">
        <v>129</v>
      </c>
      <c r="C29" s="237"/>
    </row>
  </sheetData>
  <mergeCells count="21">
    <mergeCell ref="B9:C9"/>
    <mergeCell ref="B10:C10"/>
    <mergeCell ref="A11:A15"/>
    <mergeCell ref="B16:C16"/>
    <mergeCell ref="B17:C17"/>
    <mergeCell ref="B29:C29"/>
    <mergeCell ref="B27:C27"/>
    <mergeCell ref="B28:C28"/>
    <mergeCell ref="B4:C4"/>
    <mergeCell ref="A1:C1"/>
    <mergeCell ref="A2:C2"/>
    <mergeCell ref="B3:C3"/>
    <mergeCell ref="A5:A6"/>
    <mergeCell ref="B5:C6"/>
    <mergeCell ref="B7:C7"/>
    <mergeCell ref="C12:C14"/>
    <mergeCell ref="B12:B14"/>
    <mergeCell ref="A23:A26"/>
    <mergeCell ref="B19:C19"/>
    <mergeCell ref="A20:A22"/>
    <mergeCell ref="B8:C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9"/>
  <sheetViews>
    <sheetView topLeftCell="A4" workbookViewId="0">
      <selection activeCell="C19" sqref="C19"/>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15.75" thickBot="1" x14ac:dyDescent="0.3">
      <c r="A1" s="274" t="s">
        <v>101</v>
      </c>
      <c r="B1" s="275"/>
      <c r="C1" s="275"/>
      <c r="D1" s="276"/>
    </row>
    <row r="2" spans="1:4" ht="15.75" thickBot="1" x14ac:dyDescent="0.3">
      <c r="A2" s="277" t="s">
        <v>102</v>
      </c>
      <c r="B2" s="31" t="s">
        <v>103</v>
      </c>
      <c r="C2" s="279" t="s">
        <v>105</v>
      </c>
      <c r="D2" s="280"/>
    </row>
    <row r="3" spans="1:4" ht="29.25" thickBot="1" x14ac:dyDescent="0.3">
      <c r="A3" s="278"/>
      <c r="B3" s="32" t="s">
        <v>104</v>
      </c>
      <c r="C3" s="35" t="s">
        <v>106</v>
      </c>
      <c r="D3" s="35" t="s">
        <v>12</v>
      </c>
    </row>
    <row r="4" spans="1:4" ht="15.75" thickBot="1" x14ac:dyDescent="0.3">
      <c r="A4" s="42">
        <v>1</v>
      </c>
      <c r="B4" s="33" t="s">
        <v>107</v>
      </c>
      <c r="C4" s="34"/>
      <c r="D4" s="34" t="s">
        <v>136</v>
      </c>
    </row>
    <row r="5" spans="1:4" ht="15.75" thickBot="1" x14ac:dyDescent="0.3">
      <c r="A5" s="42">
        <v>2</v>
      </c>
      <c r="B5" s="33" t="s">
        <v>108</v>
      </c>
      <c r="C5" s="34"/>
      <c r="D5" s="34" t="s">
        <v>136</v>
      </c>
    </row>
    <row r="6" spans="1:4" ht="15.75" thickBot="1" x14ac:dyDescent="0.3">
      <c r="A6" s="42">
        <v>3</v>
      </c>
      <c r="B6" s="33" t="s">
        <v>109</v>
      </c>
      <c r="C6" s="34" t="s">
        <v>136</v>
      </c>
      <c r="D6" s="34"/>
    </row>
    <row r="7" spans="1:4" ht="30.75" thickBot="1" x14ac:dyDescent="0.3">
      <c r="A7" s="42">
        <v>4</v>
      </c>
      <c r="B7" s="33" t="s">
        <v>110</v>
      </c>
      <c r="C7" s="34" t="s">
        <v>136</v>
      </c>
      <c r="D7" s="34"/>
    </row>
    <row r="8" spans="1:4" ht="15.75" thickBot="1" x14ac:dyDescent="0.3">
      <c r="A8" s="42">
        <v>5</v>
      </c>
      <c r="B8" s="33" t="s">
        <v>111</v>
      </c>
      <c r="C8" s="34" t="s">
        <v>136</v>
      </c>
      <c r="D8" s="34"/>
    </row>
    <row r="9" spans="1:4" ht="15.75" thickBot="1" x14ac:dyDescent="0.3">
      <c r="A9" s="42">
        <v>6</v>
      </c>
      <c r="B9" s="33" t="s">
        <v>112</v>
      </c>
      <c r="C9" s="34"/>
      <c r="D9" s="34" t="s">
        <v>136</v>
      </c>
    </row>
    <row r="10" spans="1:4" ht="15.75" thickBot="1" x14ac:dyDescent="0.3">
      <c r="A10" s="42">
        <v>7</v>
      </c>
      <c r="B10" s="33" t="s">
        <v>113</v>
      </c>
      <c r="C10" s="34"/>
      <c r="D10" s="34" t="s">
        <v>136</v>
      </c>
    </row>
    <row r="11" spans="1:4" ht="30.75" thickBot="1" x14ac:dyDescent="0.3">
      <c r="A11" s="42">
        <v>8</v>
      </c>
      <c r="B11" s="33" t="s">
        <v>114</v>
      </c>
      <c r="C11" s="34"/>
      <c r="D11" s="34" t="s">
        <v>136</v>
      </c>
    </row>
    <row r="12" spans="1:4" ht="15.75" thickBot="1" x14ac:dyDescent="0.3">
      <c r="A12" s="42">
        <v>9</v>
      </c>
      <c r="B12" s="33" t="s">
        <v>115</v>
      </c>
      <c r="C12" s="34"/>
      <c r="D12" s="34" t="s">
        <v>136</v>
      </c>
    </row>
    <row r="13" spans="1:4" ht="30.75" thickBot="1" x14ac:dyDescent="0.3">
      <c r="A13" s="42">
        <v>10</v>
      </c>
      <c r="B13" s="33" t="s">
        <v>116</v>
      </c>
      <c r="C13" s="34" t="s">
        <v>136</v>
      </c>
      <c r="D13" s="34"/>
    </row>
    <row r="14" spans="1:4" ht="15.75" thickBot="1" x14ac:dyDescent="0.3">
      <c r="A14" s="42">
        <v>11</v>
      </c>
      <c r="B14" s="33" t="s">
        <v>117</v>
      </c>
      <c r="C14" s="34" t="s">
        <v>136</v>
      </c>
      <c r="D14" s="34"/>
    </row>
    <row r="15" spans="1:4" ht="15.75" thickBot="1" x14ac:dyDescent="0.3">
      <c r="A15" s="42">
        <v>12</v>
      </c>
      <c r="B15" s="33" t="s">
        <v>118</v>
      </c>
      <c r="C15" s="34" t="s">
        <v>136</v>
      </c>
      <c r="D15" s="34"/>
    </row>
    <row r="16" spans="1:4" ht="15.75" thickBot="1" x14ac:dyDescent="0.3">
      <c r="A16" s="42">
        <v>13</v>
      </c>
      <c r="B16" s="33" t="s">
        <v>119</v>
      </c>
      <c r="C16" s="34"/>
      <c r="D16" s="34" t="s">
        <v>136</v>
      </c>
    </row>
    <row r="17" spans="1:4" ht="15.75" thickBot="1" x14ac:dyDescent="0.3">
      <c r="A17" s="42">
        <v>14</v>
      </c>
      <c r="B17" s="33" t="s">
        <v>120</v>
      </c>
      <c r="C17" s="34" t="s">
        <v>136</v>
      </c>
      <c r="D17" s="34"/>
    </row>
    <row r="18" spans="1:4" ht="15.75" thickBot="1" x14ac:dyDescent="0.3">
      <c r="A18" s="42">
        <v>15</v>
      </c>
      <c r="B18" s="33" t="s">
        <v>121</v>
      </c>
      <c r="C18" s="34" t="s">
        <v>136</v>
      </c>
      <c r="D18" s="34"/>
    </row>
    <row r="19" spans="1:4" ht="15.75" thickBot="1" x14ac:dyDescent="0.3">
      <c r="A19" s="42">
        <v>16</v>
      </c>
      <c r="B19" s="33" t="s">
        <v>122</v>
      </c>
      <c r="C19" s="34" t="s">
        <v>136</v>
      </c>
      <c r="D19" s="34"/>
    </row>
    <row r="20" spans="1:4" ht="15.75" thickBot="1" x14ac:dyDescent="0.3">
      <c r="A20" s="42">
        <v>17</v>
      </c>
      <c r="B20" s="33" t="s">
        <v>123</v>
      </c>
      <c r="C20" s="34"/>
      <c r="D20" s="34" t="s">
        <v>136</v>
      </c>
    </row>
    <row r="21" spans="1:4" ht="15.75" thickBot="1" x14ac:dyDescent="0.3">
      <c r="A21" s="42">
        <v>18</v>
      </c>
      <c r="B21" s="33" t="s">
        <v>124</v>
      </c>
      <c r="C21" s="34"/>
      <c r="D21" s="34" t="s">
        <v>136</v>
      </c>
    </row>
    <row r="22" spans="1:4" ht="15.75" thickBot="1" x14ac:dyDescent="0.3">
      <c r="A22" s="44">
        <v>19</v>
      </c>
      <c r="B22" s="33" t="s">
        <v>135</v>
      </c>
      <c r="C22" s="34"/>
      <c r="D22" s="34" t="s">
        <v>136</v>
      </c>
    </row>
    <row r="23" spans="1:4" ht="32.25" customHeight="1" x14ac:dyDescent="0.25">
      <c r="A23" s="281" t="s">
        <v>134</v>
      </c>
      <c r="B23" s="282"/>
      <c r="C23" s="282"/>
      <c r="D23" s="283"/>
    </row>
    <row r="24" spans="1:4" ht="20.25" customHeight="1" x14ac:dyDescent="0.25">
      <c r="A24" s="284" t="s">
        <v>126</v>
      </c>
      <c r="B24" s="284"/>
      <c r="C24" s="284"/>
      <c r="D24" s="284"/>
    </row>
    <row r="25" spans="1:4" ht="19.5" customHeight="1" x14ac:dyDescent="0.25">
      <c r="A25" s="285" t="s">
        <v>125</v>
      </c>
      <c r="B25" s="285"/>
      <c r="C25" s="285"/>
      <c r="D25" s="285"/>
    </row>
    <row r="26" spans="1:4" ht="15.75" thickBot="1" x14ac:dyDescent="0.3">
      <c r="A26" s="267" t="s">
        <v>133</v>
      </c>
      <c r="B26" s="267"/>
      <c r="C26" s="267"/>
      <c r="D26" s="267"/>
    </row>
    <row r="27" spans="1:4" ht="15.75" thickBot="1" x14ac:dyDescent="0.3">
      <c r="A27" s="268" t="s">
        <v>132</v>
      </c>
      <c r="B27" s="269"/>
      <c r="C27" s="270"/>
      <c r="D27" s="43"/>
    </row>
    <row r="28" spans="1:4" ht="15.75" thickBot="1" x14ac:dyDescent="0.3">
      <c r="A28" s="268" t="s">
        <v>131</v>
      </c>
      <c r="B28" s="269"/>
      <c r="C28" s="270"/>
      <c r="D28" s="43"/>
    </row>
    <row r="29" spans="1:4" ht="15.75" thickBot="1" x14ac:dyDescent="0.3">
      <c r="A29" s="271" t="s">
        <v>130</v>
      </c>
      <c r="B29" s="272"/>
      <c r="C29" s="273"/>
      <c r="D29" s="43"/>
    </row>
  </sheetData>
  <mergeCells count="10">
    <mergeCell ref="A26:D26"/>
    <mergeCell ref="A27:C27"/>
    <mergeCell ref="A28:C28"/>
    <mergeCell ref="A29:C29"/>
    <mergeCell ref="A1:D1"/>
    <mergeCell ref="A2:A3"/>
    <mergeCell ref="C2:D2"/>
    <mergeCell ref="A23:D23"/>
    <mergeCell ref="A24:D24"/>
    <mergeCell ref="A25:D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9"/>
  <sheetViews>
    <sheetView workbookViewId="0">
      <selection activeCell="J21" sqref="J21"/>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15.75" thickBot="1" x14ac:dyDescent="0.3">
      <c r="A1" s="274" t="s">
        <v>101</v>
      </c>
      <c r="B1" s="275"/>
      <c r="C1" s="275"/>
      <c r="D1" s="276"/>
    </row>
    <row r="2" spans="1:4" ht="15.75" thickBot="1" x14ac:dyDescent="0.3">
      <c r="A2" s="277" t="s">
        <v>102</v>
      </c>
      <c r="B2" s="31" t="s">
        <v>103</v>
      </c>
      <c r="C2" s="279" t="s">
        <v>105</v>
      </c>
      <c r="D2" s="280"/>
    </row>
    <row r="3" spans="1:4" ht="29.25" thickBot="1" x14ac:dyDescent="0.3">
      <c r="A3" s="278"/>
      <c r="B3" s="32" t="s">
        <v>104</v>
      </c>
      <c r="C3" s="35" t="s">
        <v>106</v>
      </c>
      <c r="D3" s="35" t="s">
        <v>12</v>
      </c>
    </row>
    <row r="4" spans="1:4" ht="15.75" thickBot="1" x14ac:dyDescent="0.3">
      <c r="A4" s="42">
        <v>1</v>
      </c>
      <c r="B4" s="33" t="s">
        <v>107</v>
      </c>
      <c r="C4" s="34" t="s">
        <v>136</v>
      </c>
      <c r="D4" s="34"/>
    </row>
    <row r="5" spans="1:4" ht="15.75" thickBot="1" x14ac:dyDescent="0.3">
      <c r="A5" s="42">
        <v>2</v>
      </c>
      <c r="B5" s="33" t="s">
        <v>108</v>
      </c>
      <c r="C5" s="34" t="s">
        <v>136</v>
      </c>
      <c r="D5" s="34"/>
    </row>
    <row r="6" spans="1:4" ht="15.75" thickBot="1" x14ac:dyDescent="0.3">
      <c r="A6" s="42">
        <v>3</v>
      </c>
      <c r="B6" s="33" t="s">
        <v>109</v>
      </c>
      <c r="C6" s="34" t="s">
        <v>136</v>
      </c>
      <c r="D6" s="34"/>
    </row>
    <row r="7" spans="1:4" ht="30.75" thickBot="1" x14ac:dyDescent="0.3">
      <c r="A7" s="42">
        <v>4</v>
      </c>
      <c r="B7" s="33" t="s">
        <v>110</v>
      </c>
      <c r="C7" s="34"/>
      <c r="D7" s="34" t="s">
        <v>136</v>
      </c>
    </row>
    <row r="8" spans="1:4" ht="15.75" thickBot="1" x14ac:dyDescent="0.3">
      <c r="A8" s="42">
        <v>5</v>
      </c>
      <c r="B8" s="33" t="s">
        <v>111</v>
      </c>
      <c r="C8" s="34" t="s">
        <v>136</v>
      </c>
      <c r="D8" s="34"/>
    </row>
    <row r="9" spans="1:4" ht="15.75" thickBot="1" x14ac:dyDescent="0.3">
      <c r="A9" s="42">
        <v>6</v>
      </c>
      <c r="B9" s="33" t="s">
        <v>112</v>
      </c>
      <c r="C9" s="34" t="s">
        <v>136</v>
      </c>
      <c r="D9" s="34"/>
    </row>
    <row r="10" spans="1:4" ht="15.75" thickBot="1" x14ac:dyDescent="0.3">
      <c r="A10" s="42">
        <v>7</v>
      </c>
      <c r="B10" s="33" t="s">
        <v>113</v>
      </c>
      <c r="C10" s="34" t="s">
        <v>136</v>
      </c>
      <c r="D10" s="34"/>
    </row>
    <row r="11" spans="1:4" ht="30.75" thickBot="1" x14ac:dyDescent="0.3">
      <c r="A11" s="42">
        <v>8</v>
      </c>
      <c r="B11" s="33" t="s">
        <v>114</v>
      </c>
      <c r="C11" s="34"/>
      <c r="D11" s="34" t="s">
        <v>136</v>
      </c>
    </row>
    <row r="12" spans="1:4" ht="15.75" thickBot="1" x14ac:dyDescent="0.3">
      <c r="A12" s="42">
        <v>9</v>
      </c>
      <c r="B12" s="33" t="s">
        <v>115</v>
      </c>
      <c r="C12" s="34"/>
      <c r="D12" s="34" t="s">
        <v>136</v>
      </c>
    </row>
    <row r="13" spans="1:4" ht="30.75" thickBot="1" x14ac:dyDescent="0.3">
      <c r="A13" s="42">
        <v>10</v>
      </c>
      <c r="B13" s="33" t="s">
        <v>116</v>
      </c>
      <c r="C13" s="34" t="s">
        <v>136</v>
      </c>
      <c r="D13" s="34"/>
    </row>
    <row r="14" spans="1:4" ht="15.75" thickBot="1" x14ac:dyDescent="0.3">
      <c r="A14" s="42">
        <v>11</v>
      </c>
      <c r="B14" s="33" t="s">
        <v>117</v>
      </c>
      <c r="C14" s="34" t="s">
        <v>136</v>
      </c>
      <c r="D14" s="34"/>
    </row>
    <row r="15" spans="1:4" ht="15.75" thickBot="1" x14ac:dyDescent="0.3">
      <c r="A15" s="42">
        <v>12</v>
      </c>
      <c r="B15" s="33" t="s">
        <v>118</v>
      </c>
      <c r="C15" s="34" t="s">
        <v>136</v>
      </c>
      <c r="D15" s="34"/>
    </row>
    <row r="16" spans="1:4" ht="15.75" thickBot="1" x14ac:dyDescent="0.3">
      <c r="A16" s="42">
        <v>13</v>
      </c>
      <c r="B16" s="33" t="s">
        <v>119</v>
      </c>
      <c r="C16" s="34" t="s">
        <v>136</v>
      </c>
      <c r="D16" s="34"/>
    </row>
    <row r="17" spans="1:4" ht="15.75" thickBot="1" x14ac:dyDescent="0.3">
      <c r="A17" s="42">
        <v>14</v>
      </c>
      <c r="B17" s="33" t="s">
        <v>120</v>
      </c>
      <c r="C17" s="34"/>
      <c r="D17" s="34" t="s">
        <v>136</v>
      </c>
    </row>
    <row r="18" spans="1:4" ht="15.75" thickBot="1" x14ac:dyDescent="0.3">
      <c r="A18" s="42">
        <v>15</v>
      </c>
      <c r="B18" s="33" t="s">
        <v>121</v>
      </c>
      <c r="C18" s="34" t="s">
        <v>136</v>
      </c>
      <c r="D18" s="34"/>
    </row>
    <row r="19" spans="1:4" ht="15.75" thickBot="1" x14ac:dyDescent="0.3">
      <c r="A19" s="42">
        <v>16</v>
      </c>
      <c r="B19" s="33" t="s">
        <v>122</v>
      </c>
      <c r="C19" s="34"/>
      <c r="D19" s="34" t="s">
        <v>136</v>
      </c>
    </row>
    <row r="20" spans="1:4" ht="15.75" thickBot="1" x14ac:dyDescent="0.3">
      <c r="A20" s="42">
        <v>17</v>
      </c>
      <c r="B20" s="33" t="s">
        <v>123</v>
      </c>
      <c r="C20" s="34"/>
      <c r="D20" s="34" t="s">
        <v>136</v>
      </c>
    </row>
    <row r="21" spans="1:4" ht="15.75" thickBot="1" x14ac:dyDescent="0.3">
      <c r="A21" s="42">
        <v>18</v>
      </c>
      <c r="B21" s="33" t="s">
        <v>124</v>
      </c>
      <c r="C21" s="34"/>
      <c r="D21" s="34" t="s">
        <v>136</v>
      </c>
    </row>
    <row r="22" spans="1:4" ht="15.75" thickBot="1" x14ac:dyDescent="0.3">
      <c r="A22" s="44">
        <v>19</v>
      </c>
      <c r="B22" s="33" t="s">
        <v>135</v>
      </c>
      <c r="C22" s="34"/>
      <c r="D22" s="34" t="s">
        <v>136</v>
      </c>
    </row>
    <row r="23" spans="1:4" ht="32.25" customHeight="1" x14ac:dyDescent="0.25">
      <c r="A23" s="281" t="s">
        <v>134</v>
      </c>
      <c r="B23" s="282"/>
      <c r="C23" s="282"/>
      <c r="D23" s="283"/>
    </row>
    <row r="24" spans="1:4" ht="20.25" customHeight="1" x14ac:dyDescent="0.25">
      <c r="A24" s="284" t="s">
        <v>126</v>
      </c>
      <c r="B24" s="284"/>
      <c r="C24" s="284"/>
      <c r="D24" s="284"/>
    </row>
    <row r="25" spans="1:4" ht="19.5" customHeight="1" x14ac:dyDescent="0.25">
      <c r="A25" s="285" t="s">
        <v>125</v>
      </c>
      <c r="B25" s="285"/>
      <c r="C25" s="285"/>
      <c r="D25" s="285"/>
    </row>
    <row r="26" spans="1:4" ht="15.75" thickBot="1" x14ac:dyDescent="0.3">
      <c r="A26" s="267" t="s">
        <v>133</v>
      </c>
      <c r="B26" s="267"/>
      <c r="C26" s="267"/>
      <c r="D26" s="267"/>
    </row>
    <row r="27" spans="1:4" ht="15.75" thickBot="1" x14ac:dyDescent="0.3">
      <c r="A27" s="268" t="s">
        <v>132</v>
      </c>
      <c r="B27" s="269"/>
      <c r="C27" s="270"/>
      <c r="D27" s="43"/>
    </row>
    <row r="28" spans="1:4" ht="15.75" thickBot="1" x14ac:dyDescent="0.3">
      <c r="A28" s="268" t="s">
        <v>131</v>
      </c>
      <c r="B28" s="269"/>
      <c r="C28" s="270"/>
      <c r="D28" s="43"/>
    </row>
    <row r="29" spans="1:4" ht="15.75" thickBot="1" x14ac:dyDescent="0.3">
      <c r="A29" s="271" t="s">
        <v>130</v>
      </c>
      <c r="B29" s="272"/>
      <c r="C29" s="273"/>
      <c r="D29" s="43"/>
    </row>
  </sheetData>
  <mergeCells count="10">
    <mergeCell ref="A26:D26"/>
    <mergeCell ref="A27:C27"/>
    <mergeCell ref="A28:C28"/>
    <mergeCell ref="A29:C29"/>
    <mergeCell ref="A1:D1"/>
    <mergeCell ref="A2:A3"/>
    <mergeCell ref="C2:D2"/>
    <mergeCell ref="A23:D23"/>
    <mergeCell ref="A24:D24"/>
    <mergeCell ref="A25:D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9"/>
  <sheetViews>
    <sheetView workbookViewId="0">
      <selection sqref="A1:XFD1048576"/>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15.75" thickBot="1" x14ac:dyDescent="0.3">
      <c r="A1" s="274" t="s">
        <v>101</v>
      </c>
      <c r="B1" s="275"/>
      <c r="C1" s="275"/>
      <c r="D1" s="276"/>
    </row>
    <row r="2" spans="1:4" ht="15.75" thickBot="1" x14ac:dyDescent="0.3">
      <c r="A2" s="277" t="s">
        <v>102</v>
      </c>
      <c r="B2" s="31" t="s">
        <v>103</v>
      </c>
      <c r="C2" s="279" t="s">
        <v>105</v>
      </c>
      <c r="D2" s="280"/>
    </row>
    <row r="3" spans="1:4" ht="29.25" thickBot="1" x14ac:dyDescent="0.3">
      <c r="A3" s="278"/>
      <c r="B3" s="32" t="s">
        <v>104</v>
      </c>
      <c r="C3" s="35" t="s">
        <v>106</v>
      </c>
      <c r="D3" s="35" t="s">
        <v>12</v>
      </c>
    </row>
    <row r="4" spans="1:4" ht="15.75" thickBot="1" x14ac:dyDescent="0.3">
      <c r="A4" s="42">
        <v>1</v>
      </c>
      <c r="B4" s="33" t="s">
        <v>107</v>
      </c>
      <c r="C4" s="34"/>
      <c r="D4" s="34"/>
    </row>
    <row r="5" spans="1:4" ht="15.75" thickBot="1" x14ac:dyDescent="0.3">
      <c r="A5" s="42">
        <v>2</v>
      </c>
      <c r="B5" s="33" t="s">
        <v>108</v>
      </c>
      <c r="C5" s="34"/>
      <c r="D5" s="34"/>
    </row>
    <row r="6" spans="1:4" ht="15.75" thickBot="1" x14ac:dyDescent="0.3">
      <c r="A6" s="42">
        <v>3</v>
      </c>
      <c r="B6" s="33" t="s">
        <v>109</v>
      </c>
      <c r="C6" s="34"/>
      <c r="D6" s="34"/>
    </row>
    <row r="7" spans="1:4" ht="30.75" thickBot="1" x14ac:dyDescent="0.3">
      <c r="A7" s="42">
        <v>4</v>
      </c>
      <c r="B7" s="33" t="s">
        <v>110</v>
      </c>
      <c r="C7" s="34"/>
      <c r="D7" s="34"/>
    </row>
    <row r="8" spans="1:4" ht="15.75" thickBot="1" x14ac:dyDescent="0.3">
      <c r="A8" s="42">
        <v>5</v>
      </c>
      <c r="B8" s="33" t="s">
        <v>111</v>
      </c>
      <c r="C8" s="34"/>
      <c r="D8" s="34"/>
    </row>
    <row r="9" spans="1:4" ht="15.75" thickBot="1" x14ac:dyDescent="0.3">
      <c r="A9" s="42">
        <v>6</v>
      </c>
      <c r="B9" s="33" t="s">
        <v>112</v>
      </c>
      <c r="C9" s="34"/>
      <c r="D9" s="34"/>
    </row>
    <row r="10" spans="1:4" ht="15.75" thickBot="1" x14ac:dyDescent="0.3">
      <c r="A10" s="42">
        <v>7</v>
      </c>
      <c r="B10" s="33" t="s">
        <v>113</v>
      </c>
      <c r="C10" s="34"/>
      <c r="D10" s="34"/>
    </row>
    <row r="11" spans="1:4" ht="30.75" thickBot="1" x14ac:dyDescent="0.3">
      <c r="A11" s="42">
        <v>8</v>
      </c>
      <c r="B11" s="33" t="s">
        <v>114</v>
      </c>
      <c r="C11" s="34"/>
      <c r="D11" s="34"/>
    </row>
    <row r="12" spans="1:4" ht="15.75" thickBot="1" x14ac:dyDescent="0.3">
      <c r="A12" s="42">
        <v>9</v>
      </c>
      <c r="B12" s="33" t="s">
        <v>115</v>
      </c>
      <c r="C12" s="34"/>
      <c r="D12" s="34"/>
    </row>
    <row r="13" spans="1:4" ht="30.75" thickBot="1" x14ac:dyDescent="0.3">
      <c r="A13" s="42">
        <v>10</v>
      </c>
      <c r="B13" s="33" t="s">
        <v>116</v>
      </c>
      <c r="C13" s="34"/>
      <c r="D13" s="34"/>
    </row>
    <row r="14" spans="1:4" ht="15.75" thickBot="1" x14ac:dyDescent="0.3">
      <c r="A14" s="42">
        <v>11</v>
      </c>
      <c r="B14" s="33" t="s">
        <v>117</v>
      </c>
      <c r="C14" s="34"/>
      <c r="D14" s="34"/>
    </row>
    <row r="15" spans="1:4" ht="15.75" thickBot="1" x14ac:dyDescent="0.3">
      <c r="A15" s="42">
        <v>12</v>
      </c>
      <c r="B15" s="33" t="s">
        <v>118</v>
      </c>
      <c r="C15" s="34"/>
      <c r="D15" s="34"/>
    </row>
    <row r="16" spans="1:4" ht="15.75" thickBot="1" x14ac:dyDescent="0.3">
      <c r="A16" s="42">
        <v>13</v>
      </c>
      <c r="B16" s="33" t="s">
        <v>119</v>
      </c>
      <c r="C16" s="34"/>
      <c r="D16" s="34"/>
    </row>
    <row r="17" spans="1:4" ht="15.75" thickBot="1" x14ac:dyDescent="0.3">
      <c r="A17" s="42">
        <v>14</v>
      </c>
      <c r="B17" s="33" t="s">
        <v>120</v>
      </c>
      <c r="C17" s="34"/>
      <c r="D17" s="34"/>
    </row>
    <row r="18" spans="1:4" ht="15.75" thickBot="1" x14ac:dyDescent="0.3">
      <c r="A18" s="42">
        <v>15</v>
      </c>
      <c r="B18" s="33" t="s">
        <v>121</v>
      </c>
      <c r="C18" s="34"/>
      <c r="D18" s="34"/>
    </row>
    <row r="19" spans="1:4" ht="15.75" thickBot="1" x14ac:dyDescent="0.3">
      <c r="A19" s="42">
        <v>16</v>
      </c>
      <c r="B19" s="33" t="s">
        <v>122</v>
      </c>
      <c r="C19" s="34"/>
      <c r="D19" s="34"/>
    </row>
    <row r="20" spans="1:4" ht="15.75" thickBot="1" x14ac:dyDescent="0.3">
      <c r="A20" s="42">
        <v>17</v>
      </c>
      <c r="B20" s="33" t="s">
        <v>123</v>
      </c>
      <c r="C20" s="34"/>
      <c r="D20" s="34"/>
    </row>
    <row r="21" spans="1:4" ht="15.75" thickBot="1" x14ac:dyDescent="0.3">
      <c r="A21" s="42">
        <v>18</v>
      </c>
      <c r="B21" s="33" t="s">
        <v>124</v>
      </c>
      <c r="C21" s="34"/>
      <c r="D21" s="34"/>
    </row>
    <row r="22" spans="1:4" ht="15.75" thickBot="1" x14ac:dyDescent="0.3">
      <c r="A22" s="44">
        <v>19</v>
      </c>
      <c r="B22" s="33" t="s">
        <v>135</v>
      </c>
      <c r="C22" s="34"/>
      <c r="D22" s="34"/>
    </row>
    <row r="23" spans="1:4" ht="32.25" customHeight="1" x14ac:dyDescent="0.25">
      <c r="A23" s="281" t="s">
        <v>134</v>
      </c>
      <c r="B23" s="282"/>
      <c r="C23" s="282"/>
      <c r="D23" s="283"/>
    </row>
    <row r="24" spans="1:4" ht="20.25" customHeight="1" x14ac:dyDescent="0.25">
      <c r="A24" s="284" t="s">
        <v>126</v>
      </c>
      <c r="B24" s="284"/>
      <c r="C24" s="284"/>
      <c r="D24" s="284"/>
    </row>
    <row r="25" spans="1:4" ht="19.5" customHeight="1" x14ac:dyDescent="0.25">
      <c r="A25" s="285" t="s">
        <v>125</v>
      </c>
      <c r="B25" s="285"/>
      <c r="C25" s="285"/>
      <c r="D25" s="285"/>
    </row>
    <row r="26" spans="1:4" ht="15.75" thickBot="1" x14ac:dyDescent="0.3">
      <c r="A26" s="267" t="s">
        <v>133</v>
      </c>
      <c r="B26" s="267"/>
      <c r="C26" s="267"/>
      <c r="D26" s="267"/>
    </row>
    <row r="27" spans="1:4" ht="15.75" thickBot="1" x14ac:dyDescent="0.3">
      <c r="A27" s="268" t="s">
        <v>132</v>
      </c>
      <c r="B27" s="269"/>
      <c r="C27" s="270"/>
      <c r="D27" s="43"/>
    </row>
    <row r="28" spans="1:4" ht="15.75" thickBot="1" x14ac:dyDescent="0.3">
      <c r="A28" s="268" t="s">
        <v>131</v>
      </c>
      <c r="B28" s="269"/>
      <c r="C28" s="270"/>
      <c r="D28" s="43"/>
    </row>
    <row r="29" spans="1:4" ht="15.75" thickBot="1" x14ac:dyDescent="0.3">
      <c r="A29" s="271" t="s">
        <v>130</v>
      </c>
      <c r="B29" s="272"/>
      <c r="C29" s="273"/>
      <c r="D29" s="43"/>
    </row>
  </sheetData>
  <mergeCells count="10">
    <mergeCell ref="A26:D26"/>
    <mergeCell ref="A27:C27"/>
    <mergeCell ref="A28:C28"/>
    <mergeCell ref="A29:C29"/>
    <mergeCell ref="A1:D1"/>
    <mergeCell ref="A2:A3"/>
    <mergeCell ref="C2:D2"/>
    <mergeCell ref="A23:D23"/>
    <mergeCell ref="A24:D24"/>
    <mergeCell ref="A25:D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FORMATO</vt:lpstr>
      <vt:lpstr>INSTRUCTIVO DE DILIGENCIAMIENTO</vt:lpstr>
      <vt:lpstr>ENCUESTA IMPACTO RIESGO 1</vt:lpstr>
      <vt:lpstr>ENCUESTA IMPACTO RIESGO 2</vt:lpstr>
      <vt:lpstr>ENCUESTA IMPACTO RIESGO 3</vt:lpstr>
      <vt:lpstr>FORMATO!Área_de_impresión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Yuly Milena Gomez Romero</cp:lastModifiedBy>
  <cp:lastPrinted>2016-11-25T16:21:45Z</cp:lastPrinted>
  <dcterms:created xsi:type="dcterms:W3CDTF">2016-10-28T13:56:30Z</dcterms:created>
  <dcterms:modified xsi:type="dcterms:W3CDTF">2019-02-01T01:20:25Z</dcterms:modified>
</cp:coreProperties>
</file>