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showInkAnnotation="0"/>
  <mc:AlternateContent xmlns:mc="http://schemas.openxmlformats.org/markup-compatibility/2006">
    <mc:Choice Requires="x15">
      <x15ac:absPath xmlns:x15ac="http://schemas.microsoft.com/office/spreadsheetml/2010/11/ac" url="C:\Users\yulyg\Desktop\Mapas de Riesgo\Consolidados\"/>
    </mc:Choice>
  </mc:AlternateContent>
  <bookViews>
    <workbookView xWindow="0" yWindow="0" windowWidth="28800" windowHeight="11610"/>
  </bookViews>
  <sheets>
    <sheet name="ESTRATÉGICOS" sheetId="6" r:id="rId1"/>
  </sheet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7" i="6" l="1"/>
  <c r="I27" i="6"/>
  <c r="N27" i="6"/>
  <c r="Y27" i="6"/>
  <c r="N28" i="6"/>
  <c r="N29" i="6"/>
  <c r="N30" i="6"/>
  <c r="N31" i="6"/>
  <c r="N32" i="6"/>
  <c r="N33" i="6"/>
  <c r="G34" i="6"/>
  <c r="I34" i="6"/>
  <c r="Y34" i="6" s="1"/>
  <c r="N34" i="6"/>
  <c r="N35" i="6"/>
  <c r="N36" i="6"/>
  <c r="N37" i="6"/>
  <c r="N38" i="6"/>
  <c r="N39" i="6"/>
  <c r="N40" i="6"/>
  <c r="J34" i="6" l="1"/>
  <c r="J36" i="6" s="1"/>
  <c r="O34" i="6"/>
  <c r="P34" i="6" s="1"/>
  <c r="S34" i="6" s="1"/>
  <c r="T34" i="6" s="1"/>
  <c r="O27" i="6"/>
  <c r="P27" i="6" s="1"/>
  <c r="Q27" i="6" s="1"/>
  <c r="R27" i="6" s="1"/>
  <c r="V27" i="6" s="1"/>
  <c r="J27" i="6"/>
  <c r="J29" i="6" s="1"/>
  <c r="Q34" i="6"/>
  <c r="R34" i="6" s="1"/>
  <c r="G20" i="6"/>
  <c r="I20" i="6"/>
  <c r="N20" i="6"/>
  <c r="N21" i="6"/>
  <c r="N22" i="6"/>
  <c r="N23" i="6"/>
  <c r="N24" i="6"/>
  <c r="N25" i="6"/>
  <c r="N26" i="6"/>
  <c r="X34" i="6" l="1"/>
  <c r="W27" i="6"/>
  <c r="Z27" i="6" s="1"/>
  <c r="Z29" i="6" s="1"/>
  <c r="S27" i="6"/>
  <c r="X27" i="6" s="1"/>
  <c r="W34" i="6"/>
  <c r="Z34" i="6" s="1"/>
  <c r="Z36" i="6" s="1"/>
  <c r="V34" i="6"/>
  <c r="J20" i="6"/>
  <c r="J22" i="6" s="1"/>
  <c r="O20" i="6"/>
  <c r="P20" i="6" s="1"/>
  <c r="Q20" i="6" s="1"/>
  <c r="R20" i="6" s="1"/>
  <c r="Y20" i="6"/>
  <c r="S20" i="6" l="1"/>
  <c r="X20" i="6" s="1"/>
  <c r="T27" i="6"/>
  <c r="V20" i="6"/>
  <c r="W20" i="6"/>
  <c r="Z20" i="6" s="1"/>
  <c r="Z22" i="6" s="1"/>
  <c r="T20" i="6" l="1"/>
  <c r="N19" i="6"/>
  <c r="N18" i="6"/>
  <c r="N17" i="6"/>
  <c r="N16" i="6"/>
  <c r="N15" i="6"/>
  <c r="N14" i="6"/>
  <c r="N13" i="6"/>
  <c r="I13" i="6"/>
  <c r="G13" i="6"/>
  <c r="O13" i="6" l="1"/>
  <c r="P13" i="6" s="1"/>
  <c r="S13" i="6" s="1"/>
  <c r="J13" i="6"/>
  <c r="J15" i="6" s="1"/>
  <c r="Q13" i="6" l="1"/>
  <c r="T13" i="6"/>
  <c r="Y13" i="6" s="1"/>
  <c r="X13" i="6"/>
  <c r="R13" i="6" l="1"/>
  <c r="W13" i="6" s="1"/>
  <c r="Z13" i="6" s="1"/>
  <c r="Z15" i="6" s="1"/>
  <c r="V13" i="6" l="1"/>
</calcChain>
</file>

<file path=xl/sharedStrings.xml><?xml version="1.0" encoding="utf-8"?>
<sst xmlns="http://schemas.openxmlformats.org/spreadsheetml/2006/main" count="173" uniqueCount="104">
  <si>
    <t>Impacto</t>
  </si>
  <si>
    <t>Probabilidad</t>
  </si>
  <si>
    <t>Puntaje</t>
  </si>
  <si>
    <t>¿El control es automático?</t>
  </si>
  <si>
    <t>¿El control es manual?</t>
  </si>
  <si>
    <t>¿Se cuenta con evidencias de la ejecución y
seguimiento del control?</t>
  </si>
  <si>
    <t>¿Existen manuales, instructivos o procedimientos para el manejo del control?</t>
  </si>
  <si>
    <t>¿Está(n) definido(s) el(los) responsable(s) de la ejecución del control y del seguimiento?</t>
  </si>
  <si>
    <t>PROBABILIDAD</t>
  </si>
  <si>
    <t>IMPACTO</t>
  </si>
  <si>
    <t>ZONA DE RIESGO</t>
  </si>
  <si>
    <t>SÍ</t>
  </si>
  <si>
    <t>NO</t>
  </si>
  <si>
    <t>(1) RARA VEZ</t>
  </si>
  <si>
    <t>(2) IMPROBABLE</t>
  </si>
  <si>
    <t>(3) POSIBLE</t>
  </si>
  <si>
    <t>(4) PROBABLE</t>
  </si>
  <si>
    <t>(5) CASI SEGURO</t>
  </si>
  <si>
    <t>(5) MODERADO</t>
  </si>
  <si>
    <t>(20) CATASTROFICO</t>
  </si>
  <si>
    <t>(10) MAYOR</t>
  </si>
  <si>
    <t>VALORACIÓN DEL RIESGO</t>
  </si>
  <si>
    <t>SÍ/NO</t>
  </si>
  <si>
    <t>EVALUACIÓN DEL RIESGO</t>
  </si>
  <si>
    <t>CONTROL</t>
  </si>
  <si>
    <t>ELABORÓ</t>
  </si>
  <si>
    <t>FECHA</t>
  </si>
  <si>
    <t>CONTROL DE CAMBIOS</t>
  </si>
  <si>
    <t>¿En el tiempo que lleva la herramienta ha demostrado ser efectiva?</t>
  </si>
  <si>
    <t>¿La frecuencia de ejecución del control y seguimiento es adecuada?</t>
  </si>
  <si>
    <t>MONITOREO Y REVISIÓN</t>
  </si>
  <si>
    <t>CAUSA</t>
  </si>
  <si>
    <t>RIESGO</t>
  </si>
  <si>
    <t>CONSECUENCIAS</t>
  </si>
  <si>
    <t>RIESGO INHERENTE</t>
  </si>
  <si>
    <t>RIESGO RESIDUAL</t>
  </si>
  <si>
    <t>AFECTA</t>
  </si>
  <si>
    <t>PERIODO DE EJECUCIÒN</t>
  </si>
  <si>
    <t>ACCIONES</t>
  </si>
  <si>
    <t>REGISTRO</t>
  </si>
  <si>
    <t>ACCIONES ASOCIADAS AL CONTROL</t>
  </si>
  <si>
    <t>RESPONSABLE</t>
  </si>
  <si>
    <t>INDICADOR</t>
  </si>
  <si>
    <t>IDENTIFICACIÓN DEL RIESGO</t>
  </si>
  <si>
    <t>CONTROLES</t>
  </si>
  <si>
    <t>FECHA  (DIA/MES/AÑO)</t>
  </si>
  <si>
    <t>PROCESO/
OBJETIVO</t>
  </si>
  <si>
    <t>ÁREA*</t>
  </si>
  <si>
    <t>ACCIONES DE CONTINGENCIA</t>
  </si>
  <si>
    <t>* El campo "Área" solo aplica al interior del IDIPRON para entender el objetivo del área donde se genera el riesgo y el alcance del mismo</t>
  </si>
  <si>
    <t>FECHA DE ACTUALIZACIÓN:</t>
  </si>
  <si>
    <t>P</t>
  </si>
  <si>
    <t>I</t>
  </si>
  <si>
    <t>R</t>
  </si>
  <si>
    <t>RI</t>
  </si>
  <si>
    <t>RRI</t>
  </si>
  <si>
    <t>RP</t>
  </si>
  <si>
    <t>RC</t>
  </si>
  <si>
    <t>RRC</t>
  </si>
  <si>
    <t>FORMULACIÓN</t>
  </si>
  <si>
    <t>SEGUIMIENTO 1</t>
  </si>
  <si>
    <t>SEGUIMIENTO 2</t>
  </si>
  <si>
    <t>SEGUIMIENTO 3</t>
  </si>
  <si>
    <r>
      <t xml:space="preserve">ACCIÓN: </t>
    </r>
    <r>
      <rPr>
        <sz val="11"/>
        <color theme="1"/>
        <rFont val="Calibri"/>
        <family val="2"/>
        <scheme val="minor"/>
      </rPr>
      <t>(Marcar con "X")</t>
    </r>
  </si>
  <si>
    <t>ANÁLISIS DEL RIESGO</t>
  </si>
  <si>
    <t>IMPACTO
Aplicar Encuesta</t>
  </si>
  <si>
    <t>ACCIÓN(ES)</t>
  </si>
  <si>
    <t xml:space="preserve">DESCRIPCIÓN DE CAMBIOS </t>
  </si>
  <si>
    <t xml:space="preserve">• Sanciones por los entes de control. 
• Detrimento patrimonial 
• Afectación a los demás procesos 
</t>
  </si>
  <si>
    <t xml:space="preserve">Constituye a todas las evidencias de las acciones que sean realizadas para disminuir el riesgo. </t>
  </si>
  <si>
    <t>X</t>
  </si>
  <si>
    <t>febrero a junio de 2018</t>
  </si>
  <si>
    <r>
      <rPr>
        <sz val="12"/>
        <color theme="1"/>
        <rFont val="Calibri"/>
        <family val="2"/>
        <scheme val="minor"/>
      </rPr>
      <t>• Realizar revisión y ajuste del formato "SOLICITUD DE PIEZA COMUNICACIONAL Y/O PUBLICACIÓN PORTAL WEB" E-COM-FT-001 
-Realizar una socialización con todas las áreas para indicar como debe ser el requerimiento de publicación de información y cuál es el formato que se debe diligenciar para este proceso. 
• Crear una pieza comunicativa en la que se muestre el paso a paso del procedimiento para solicitar la publicación de información.</t>
    </r>
    <r>
      <rPr>
        <sz val="11"/>
        <color theme="1"/>
        <rFont val="Calibri"/>
        <family val="2"/>
        <scheme val="minor"/>
      </rPr>
      <t xml:space="preserve"> 
</t>
    </r>
  </si>
  <si>
    <r>
      <rPr>
        <sz val="12"/>
        <rFont val="Calibri"/>
        <family val="2"/>
        <scheme val="minor"/>
      </rPr>
      <t>Formato solicitud de pieza  comunicacional y/o publicación de portal web. Código E-COM-FT-001, el cúal es una herramienta que permite diligenciar y  tener constancia de la información que solicitan al área de comunicaciones para ser publicada</t>
    </r>
    <r>
      <rPr>
        <b/>
        <sz val="12"/>
        <rFont val="Calibri"/>
        <family val="2"/>
        <scheme val="minor"/>
      </rPr>
      <t xml:space="preserve">. </t>
    </r>
  </si>
  <si>
    <t>Contribuir con el posicionamiento del Idipron desde un proyecto pedagógico de inclusión social que promueve la garantía del goce efectivo de los derechos de Niños, Niñas, Adolecentes y Jóvenes desde los 8 años hasta los 28 años y sus familias, a través de un plan estratégico de comunicación dirigido a la cuidadania; además de promover la comunicación interna para apoyar el cumplimiento de su gestión, avances y apuestas institucionales del Instituto con base en su plataforma estrategica.</t>
  </si>
  <si>
    <r>
      <t xml:space="preserve"> •</t>
    </r>
    <r>
      <rPr>
        <sz val="12"/>
        <color theme="1"/>
        <rFont val="Calibri"/>
        <family val="2"/>
        <scheme val="minor"/>
      </rPr>
      <t xml:space="preserve"> Comunicar al área de control interno sobre el riesgo materializado por la información no publicada. 
• Informar de manera inmediata al equipo directivo sobre el riesgo materializado por la información no publicada. </t>
    </r>
    <r>
      <rPr>
        <sz val="11"/>
        <color theme="1"/>
        <rFont val="Calibri"/>
        <family val="2"/>
        <scheme val="minor"/>
      </rPr>
      <t xml:space="preserve">
</t>
    </r>
  </si>
  <si>
    <t>PROCESOS ESTRATÉGICOS</t>
  </si>
  <si>
    <t>Omisión o publicación a destiempo de la información enviada a Comunicaciones con el fin de beneficiar a un tercero</t>
  </si>
  <si>
    <t xml:space="preserve">Omitir la publicación de la información institucional estratégica a los grupos de interés </t>
  </si>
  <si>
    <t>1. Suseptibilidad de modificación de documentos.
2. Permisos para el cargue de documentos en la plataforma.
3. Interes de actores que quieran favorecer a terceros
4. Amiguismo</t>
  </si>
  <si>
    <t>Ajustes a la documentación oficial del instituto por intereses propios o de terceros</t>
  </si>
  <si>
    <t xml:space="preserve">1. Incumplimiento de la normatividad vigente. 
2. Sanciones legales, fiscales y disciplinarias
3. Pérdida de credibilidad e imagen de la entidad
</t>
  </si>
  <si>
    <t>Se asume el riesgo</t>
  </si>
  <si>
    <t>CONTROL DE DOCUMENTOS 
E-MEJ-FT-002</t>
  </si>
  <si>
    <t xml:space="preserve">
Mejorar Continuamente el Sistema Integrado de Gestión mediante la aplicación de acciones de mejora fundamentadas en la medición de la eficacia, eficiencia y efectividad de las políticas, objetivos, los resultados de auditorias, indicadores, riesgos, producto no conforme, quejas y reclamos y revisión por la dirección con el fin de  satisfacer la necesidades y expectativas del cliente.</t>
  </si>
  <si>
    <t xml:space="preserve">GESTIÓN DE MEJORAMIENTO CONTINUO </t>
  </si>
  <si>
    <t xml:space="preserve">COMUNICACIONES </t>
  </si>
  <si>
    <t xml:space="preserve">PLANEACIÓN </t>
  </si>
  <si>
    <t xml:space="preserve">1. Acceso de usuarios a la información sensible del NNAJ
2. Usuarios que no conocen la política de confidencialidad
</t>
  </si>
  <si>
    <t>Favorecimiento a terceros entregando información de NNAJ con fines políticos o económicos</t>
  </si>
  <si>
    <t>1. Entrega de información sensible de los NNAJ sin autorización o solicitud oficial
2. Uso de la información con fines políticos, económicos o sociales.
3. Sanciones legales, fiscales y disciplinarias
4. Atentar contra la integridad de los NNAJ</t>
  </si>
  <si>
    <t xml:space="preserve">Se cuentan con restricciones y permisos a los profesionales para al accceso de la información de los NNAJ. 
Adicionalmente se promueve   ad no solamente en las inducciones sino también periodicamente
</t>
  </si>
  <si>
    <t>En caso de que encuentre el acceso irregular al Sistema de Información Misional se debe bloquear  inmediatamente el acceso, identificar la información que pudo ser alterada, informar al (la) Jefe de Planeación.</t>
  </si>
  <si>
    <t xml:space="preserve">Continuar con protocolos de seguridad de la información no solamente en la plataforma informática sino en el proceso de gestión  documental;  sensibilizar sobre confidencialidad de la información de NNAJ. </t>
  </si>
  <si>
    <t>Instructivos de diligenciamiento
formatos solicitud usuario</t>
  </si>
  <si>
    <t>1. Manipulación indebida de la información
2. Tráfico de influencias
3. Soborno</t>
  </si>
  <si>
    <t>Manipular la información o realizar seguimiento inadecuado de los proyectos formulandolos y direccionandolos a intereses particulares y no necesidades reales de los beneficiarios</t>
  </si>
  <si>
    <t xml:space="preserve">1. Inflación de las cifras y obtención de mayor presupuesto
2. Perdida de recursos del presupuesto
3. Pérdida de credibilidad e imagen de la entidad
4. Pérdida por sanción o indemnización de daños por desvío o pérdida de recursos
</t>
  </si>
  <si>
    <t>Garantizar que la información relacionada con el presupuesto y la contratación este oportunamente publicada y sea objeto de control.</t>
  </si>
  <si>
    <t xml:space="preserve">Yuly Milena Gómez </t>
  </si>
  <si>
    <t xml:space="preserve">FORMULACIÓN - CONSOLIDACIÓN </t>
  </si>
  <si>
    <t>Proyectar con base en el contexto estratégico, el Plan de Desarrollo vigente en Bogotá y la Participación de la Ciudadanía, los compromisos de corto y mediano plazo, para el cumplimiento de la misión de la Entidad en el marco de la política pública y en busca del mejoramiento continuo, que apoye la prevención protección y restitución de los derechos a los niños, niñas, adolescentes y jóvenes del IDIPRON; lo cual se materializa en planes, programas y proyectos.</t>
  </si>
  <si>
    <t>Evitar toda clase de tráfico de influencias en las áreas del Idipron implementando plenamente una política de transparencia en todos los procesos.</t>
  </si>
  <si>
    <t>Link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</si>
</sst>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color theme="1"/>
      <name val="Calibri"/>
      <family val="2"/>
      <scheme val="minor"/>
    </font>
    <font>
      <sz val="11"/>
      <color theme="0"/>
      <name val="Calibri"/>
      <family val="2"/>
      <scheme val="minor"/>
    </font>
    <font>
      <sz val="10"/>
      <color theme="1"/>
      <name val="Calibri"/>
      <family val="2"/>
      <scheme val="minor"/>
    </font>
    <font>
      <b/>
      <sz val="11"/>
      <color theme="1"/>
      <name val="Calibri"/>
      <family val="2"/>
      <scheme val="minor"/>
    </font>
    <font>
      <sz val="14"/>
      <color theme="1"/>
      <name val="Calibri"/>
      <family val="2"/>
      <scheme val="minor"/>
    </font>
    <font>
      <sz val="9"/>
      <color theme="1"/>
      <name val="Calibri"/>
      <family val="2"/>
      <scheme val="minor"/>
    </font>
    <font>
      <b/>
      <sz val="9"/>
      <color theme="1"/>
      <name val="Calibri"/>
      <family val="2"/>
      <scheme val="minor"/>
    </font>
    <font>
      <b/>
      <sz val="11"/>
      <color theme="0"/>
      <name val="Calibri"/>
      <family val="2"/>
      <scheme val="minor"/>
    </font>
    <font>
      <b/>
      <sz val="12"/>
      <color theme="1"/>
      <name val="Calibri"/>
      <family val="2"/>
      <scheme val="minor"/>
    </font>
    <font>
      <b/>
      <sz val="14"/>
      <color theme="1"/>
      <name val="Calibri"/>
      <family val="2"/>
      <scheme val="minor"/>
    </font>
    <font>
      <sz val="10"/>
      <name val="Calibri"/>
      <family val="2"/>
      <scheme val="minor"/>
    </font>
    <font>
      <b/>
      <sz val="10"/>
      <color theme="0"/>
      <name val="Calibri"/>
      <family val="2"/>
      <scheme val="minor"/>
    </font>
    <font>
      <b/>
      <sz val="10"/>
      <name val="Calibri"/>
      <family val="2"/>
      <scheme val="minor"/>
    </font>
    <font>
      <b/>
      <sz val="11"/>
      <name val="Calibri"/>
      <family val="2"/>
      <scheme val="minor"/>
    </font>
    <font>
      <b/>
      <sz val="14"/>
      <name val="Calibri"/>
      <family val="2"/>
      <scheme val="minor"/>
    </font>
    <font>
      <sz val="11"/>
      <name val="Calibri"/>
      <family val="2"/>
      <scheme val="minor"/>
    </font>
    <font>
      <b/>
      <sz val="9"/>
      <color theme="0"/>
      <name val="Calibri"/>
      <family val="2"/>
      <scheme val="minor"/>
    </font>
    <font>
      <b/>
      <sz val="16"/>
      <name val="Calibri"/>
      <family val="2"/>
      <scheme val="minor"/>
    </font>
    <font>
      <sz val="10"/>
      <color theme="1"/>
      <name val="Times New Roman"/>
      <family val="1"/>
    </font>
    <font>
      <sz val="10"/>
      <color theme="0"/>
      <name val="Times New Roman"/>
      <family val="1"/>
    </font>
    <font>
      <b/>
      <sz val="12"/>
      <color theme="1"/>
      <name val="Times New Roman"/>
      <family val="1"/>
    </font>
    <font>
      <b/>
      <sz val="11"/>
      <color theme="1"/>
      <name val="Times New Roman"/>
      <family val="1"/>
    </font>
    <font>
      <sz val="11"/>
      <color theme="1"/>
      <name val="Times New Roman"/>
      <family val="1"/>
    </font>
    <font>
      <sz val="11"/>
      <name val="Times New Roman"/>
      <family val="1"/>
    </font>
    <font>
      <b/>
      <sz val="18"/>
      <color theme="1"/>
      <name val="Times New Roman"/>
      <family val="1"/>
    </font>
    <font>
      <sz val="12"/>
      <color theme="1"/>
      <name val="Calibri"/>
      <family val="2"/>
      <scheme val="minor"/>
    </font>
    <font>
      <b/>
      <sz val="12"/>
      <name val="Calibri"/>
      <family val="2"/>
      <scheme val="minor"/>
    </font>
    <font>
      <sz val="12"/>
      <name val="Calibri"/>
      <family val="2"/>
      <scheme val="minor"/>
    </font>
    <font>
      <b/>
      <sz val="14"/>
      <name val="Times New Roman"/>
      <family val="1"/>
    </font>
  </fonts>
  <fills count="5">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theme="0" tint="-0.14999847407452621"/>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diagonal/>
    </border>
    <border>
      <left style="hair">
        <color indexed="64"/>
      </left>
      <right/>
      <top style="hair">
        <color indexed="64"/>
      </top>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hair">
        <color indexed="64"/>
      </right>
      <top style="medium">
        <color indexed="64"/>
      </top>
      <bottom style="hair">
        <color indexed="64"/>
      </bottom>
      <diagonal/>
    </border>
    <border>
      <left style="hair">
        <color indexed="64"/>
      </left>
      <right/>
      <top style="medium">
        <color indexed="64"/>
      </top>
      <bottom style="thin">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s>
  <cellStyleXfs count="1">
    <xf numFmtId="0" fontId="0" fillId="0" borderId="0"/>
  </cellStyleXfs>
  <cellXfs count="283">
    <xf numFmtId="0" fontId="0" fillId="0" borderId="0" xfId="0"/>
    <xf numFmtId="0" fontId="0" fillId="0" borderId="0" xfId="0" applyProtection="1"/>
    <xf numFmtId="1" fontId="0" fillId="0" borderId="0" xfId="0" applyNumberFormat="1" applyBorder="1" applyAlignment="1" applyProtection="1">
      <alignment horizontal="center" vertical="center"/>
    </xf>
    <xf numFmtId="0" fontId="3" fillId="0" borderId="16" xfId="0" applyFont="1" applyBorder="1" applyAlignment="1" applyProtection="1">
      <alignment horizontal="center" vertical="center" wrapText="1"/>
      <protection locked="0"/>
    </xf>
    <xf numFmtId="0" fontId="3" fillId="0" borderId="19" xfId="0" applyFont="1" applyBorder="1" applyAlignment="1" applyProtection="1">
      <alignment horizontal="center" vertical="center" wrapText="1"/>
      <protection locked="0"/>
    </xf>
    <xf numFmtId="0" fontId="0" fillId="0" borderId="0" xfId="0" applyProtection="1">
      <protection locked="0"/>
    </xf>
    <xf numFmtId="0" fontId="13" fillId="4" borderId="12" xfId="0" applyFont="1" applyFill="1" applyBorder="1" applyAlignment="1" applyProtection="1">
      <alignment horizontal="center" vertical="center"/>
    </xf>
    <xf numFmtId="0" fontId="13" fillId="4" borderId="0" xfId="0" applyFont="1" applyFill="1" applyProtection="1"/>
    <xf numFmtId="0" fontId="3" fillId="0" borderId="0" xfId="0" applyFont="1" applyAlignment="1" applyProtection="1">
      <alignment horizontal="right"/>
    </xf>
    <xf numFmtId="0" fontId="3" fillId="0" borderId="0" xfId="0" applyFont="1" applyProtection="1"/>
    <xf numFmtId="0" fontId="3" fillId="0" borderId="10" xfId="0" applyFont="1" applyBorder="1" applyAlignment="1" applyProtection="1"/>
    <xf numFmtId="0" fontId="3" fillId="0" borderId="10" xfId="0" applyFont="1" applyBorder="1" applyProtection="1"/>
    <xf numFmtId="0" fontId="7" fillId="2" borderId="0" xfId="0" applyFont="1" applyFill="1" applyProtection="1"/>
    <xf numFmtId="0" fontId="18" fillId="3" borderId="0" xfId="0" applyFont="1" applyFill="1" applyProtection="1"/>
    <xf numFmtId="0" fontId="19" fillId="2" borderId="1" xfId="0" applyFont="1" applyFill="1" applyBorder="1" applyAlignment="1" applyProtection="1">
      <alignment horizontal="center" vertical="center"/>
    </xf>
    <xf numFmtId="0" fontId="19" fillId="2" borderId="3" xfId="0" applyFont="1" applyFill="1" applyBorder="1" applyAlignment="1" applyProtection="1">
      <alignment horizontal="center" vertical="center"/>
    </xf>
    <xf numFmtId="0" fontId="18" fillId="0" borderId="0" xfId="0" applyFont="1" applyBorder="1" applyAlignment="1" applyProtection="1"/>
    <xf numFmtId="0" fontId="18" fillId="0" borderId="0" xfId="0" applyFont="1" applyProtection="1"/>
    <xf numFmtId="0" fontId="18" fillId="0" borderId="0" xfId="0" applyFont="1" applyBorder="1" applyAlignment="1" applyProtection="1">
      <alignment horizontal="center" vertical="center"/>
    </xf>
    <xf numFmtId="0" fontId="13" fillId="4" borderId="12" xfId="0" applyFont="1" applyFill="1" applyBorder="1" applyAlignment="1" applyProtection="1">
      <alignment horizontal="center" vertical="center" wrapText="1"/>
    </xf>
    <xf numFmtId="0" fontId="8" fillId="4" borderId="13" xfId="0" applyFont="1" applyFill="1" applyBorder="1" applyAlignment="1" applyProtection="1">
      <alignment horizontal="center" vertical="center"/>
    </xf>
    <xf numFmtId="0" fontId="0" fillId="0" borderId="14" xfId="0" applyFont="1" applyBorder="1" applyAlignment="1" applyProtection="1">
      <alignment horizontal="justify" vertical="center" wrapText="1"/>
    </xf>
    <xf numFmtId="0" fontId="0" fillId="0" borderId="15" xfId="0" applyFont="1" applyBorder="1" applyAlignment="1" applyProtection="1">
      <alignment horizontal="justify" vertical="center" wrapText="1"/>
    </xf>
    <xf numFmtId="0" fontId="0" fillId="0" borderId="15" xfId="0" applyFont="1" applyBorder="1" applyAlignment="1" applyProtection="1">
      <alignment horizontal="justify" vertical="center"/>
    </xf>
    <xf numFmtId="0" fontId="0" fillId="0" borderId="18" xfId="0" applyFont="1" applyBorder="1" applyAlignment="1" applyProtection="1">
      <alignment horizontal="justify" vertical="center" wrapText="1"/>
    </xf>
    <xf numFmtId="0" fontId="0" fillId="3" borderId="1" xfId="0" applyFill="1" applyBorder="1" applyAlignment="1" applyProtection="1">
      <alignment vertical="center"/>
    </xf>
    <xf numFmtId="0" fontId="0" fillId="0" borderId="0" xfId="0" applyAlignment="1" applyProtection="1">
      <alignment vertical="center"/>
    </xf>
    <xf numFmtId="0" fontId="0" fillId="3" borderId="1" xfId="0" applyFill="1" applyBorder="1" applyAlignment="1" applyProtection="1">
      <alignment horizontal="center" vertical="center"/>
    </xf>
    <xf numFmtId="0" fontId="6" fillId="4" borderId="13" xfId="0" applyFont="1" applyFill="1" applyBorder="1" applyAlignment="1" applyProtection="1">
      <alignment vertical="center" wrapText="1"/>
    </xf>
    <xf numFmtId="0" fontId="21" fillId="3" borderId="1" xfId="0" applyFont="1" applyFill="1" applyBorder="1" applyAlignment="1" applyProtection="1">
      <alignment vertical="center"/>
    </xf>
    <xf numFmtId="0" fontId="22" fillId="3" borderId="1" xfId="0" applyFont="1" applyFill="1" applyBorder="1" applyAlignment="1" applyProtection="1">
      <alignment vertical="center"/>
    </xf>
    <xf numFmtId="0" fontId="23" fillId="3" borderId="1" xfId="0" applyFont="1" applyFill="1" applyBorder="1" applyAlignment="1" applyProtection="1">
      <alignment horizontal="center" vertical="center"/>
    </xf>
    <xf numFmtId="0" fontId="22" fillId="3" borderId="1" xfId="0" applyFont="1" applyFill="1" applyBorder="1" applyAlignment="1" applyProtection="1">
      <alignment horizontal="center" vertical="center"/>
    </xf>
    <xf numFmtId="0" fontId="1" fillId="2" borderId="2" xfId="0" applyFont="1" applyFill="1" applyBorder="1" applyAlignment="1" applyProtection="1">
      <alignment horizontal="center" vertical="center"/>
    </xf>
    <xf numFmtId="0" fontId="1" fillId="2" borderId="0" xfId="0" applyFont="1" applyFill="1" applyBorder="1" applyAlignment="1" applyProtection="1">
      <alignment horizontal="center" vertical="center"/>
    </xf>
    <xf numFmtId="0" fontId="3" fillId="4" borderId="13" xfId="0" applyFont="1" applyFill="1" applyBorder="1" applyAlignment="1" applyProtection="1">
      <alignment horizontal="center" vertical="center"/>
    </xf>
    <xf numFmtId="1" fontId="0" fillId="0" borderId="9" xfId="0" applyNumberFormat="1" applyBorder="1" applyAlignment="1" applyProtection="1">
      <alignment horizontal="center" vertical="center"/>
    </xf>
    <xf numFmtId="1" fontId="0" fillId="0" borderId="0" xfId="0" applyNumberFormat="1" applyBorder="1" applyAlignment="1" applyProtection="1">
      <alignment horizontal="center" vertical="center"/>
    </xf>
    <xf numFmtId="0" fontId="7" fillId="2" borderId="12" xfId="0" applyFont="1" applyFill="1" applyBorder="1" applyAlignment="1" applyProtection="1">
      <alignment horizontal="center" vertical="center" wrapText="1"/>
    </xf>
    <xf numFmtId="0" fontId="3" fillId="0" borderId="13" xfId="0" applyFont="1" applyBorder="1" applyProtection="1"/>
    <xf numFmtId="0" fontId="16" fillId="2" borderId="13" xfId="0" applyFont="1" applyFill="1" applyBorder="1" applyAlignment="1" applyProtection="1">
      <alignment horizontal="center" vertical="center" wrapText="1"/>
    </xf>
    <xf numFmtId="0" fontId="11" fillId="2" borderId="13" xfId="0" applyFont="1" applyFill="1" applyBorder="1" applyAlignment="1" applyProtection="1">
      <alignment horizontal="center" vertical="center" wrapText="1"/>
    </xf>
    <xf numFmtId="0" fontId="11" fillId="2" borderId="13" xfId="0" applyFont="1" applyFill="1" applyBorder="1" applyAlignment="1" applyProtection="1">
      <alignment horizontal="center" vertical="center"/>
    </xf>
    <xf numFmtId="0" fontId="7" fillId="2" borderId="13" xfId="0" applyFont="1" applyFill="1" applyBorder="1" applyAlignment="1" applyProtection="1">
      <alignment vertical="center"/>
    </xf>
    <xf numFmtId="0" fontId="7" fillId="2" borderId="13" xfId="0" applyFont="1" applyFill="1" applyBorder="1" applyAlignment="1" applyProtection="1">
      <alignment horizontal="center" vertical="center" wrapText="1"/>
    </xf>
    <xf numFmtId="0" fontId="6" fillId="4" borderId="13" xfId="0" applyFont="1" applyFill="1" applyBorder="1" applyAlignment="1" applyProtection="1">
      <alignment horizontal="center" vertical="center" wrapText="1"/>
    </xf>
    <xf numFmtId="0" fontId="13" fillId="4" borderId="13" xfId="0" applyFont="1" applyFill="1" applyBorder="1" applyAlignment="1" applyProtection="1">
      <alignment horizontal="center" vertical="center"/>
    </xf>
    <xf numFmtId="0" fontId="12" fillId="4" borderId="13" xfId="0" applyFont="1" applyFill="1" applyBorder="1" applyAlignment="1" applyProtection="1">
      <alignment horizontal="center" vertical="center"/>
    </xf>
    <xf numFmtId="0" fontId="0" fillId="0" borderId="32" xfId="0" applyFont="1" applyBorder="1" applyAlignment="1" applyProtection="1">
      <alignment horizontal="justify" vertical="center" wrapText="1"/>
    </xf>
    <xf numFmtId="0" fontId="3" fillId="0" borderId="33" xfId="0" applyFont="1" applyBorder="1" applyAlignment="1" applyProtection="1">
      <alignment horizontal="center" vertical="center" wrapText="1"/>
      <protection locked="0"/>
    </xf>
    <xf numFmtId="1" fontId="0" fillId="0" borderId="27" xfId="0" applyNumberFormat="1" applyBorder="1" applyAlignment="1" applyProtection="1">
      <alignment horizontal="center" vertical="center"/>
    </xf>
    <xf numFmtId="1" fontId="0" fillId="0" borderId="27" xfId="0" applyNumberFormat="1" applyBorder="1" applyAlignment="1" applyProtection="1">
      <alignment horizontal="center" vertical="center"/>
    </xf>
    <xf numFmtId="0" fontId="0" fillId="0" borderId="41" xfId="0" applyFont="1" applyBorder="1" applyAlignment="1" applyProtection="1">
      <alignment horizontal="justify" vertical="center" wrapText="1"/>
    </xf>
    <xf numFmtId="0" fontId="3" fillId="0" borderId="42" xfId="0" applyFont="1" applyBorder="1" applyAlignment="1" applyProtection="1">
      <alignment horizontal="center" vertical="center" wrapText="1"/>
      <protection locked="0"/>
    </xf>
    <xf numFmtId="1" fontId="0" fillId="0" borderId="39" xfId="0" applyNumberFormat="1" applyBorder="1" applyAlignment="1" applyProtection="1">
      <alignment horizontal="center" vertical="center"/>
    </xf>
    <xf numFmtId="1" fontId="0" fillId="0" borderId="39" xfId="0" applyNumberFormat="1" applyBorder="1" applyAlignment="1" applyProtection="1">
      <alignment horizontal="center" vertical="center"/>
    </xf>
    <xf numFmtId="0" fontId="25" fillId="0" borderId="45" xfId="0" applyFont="1" applyBorder="1" applyAlignment="1" applyProtection="1">
      <alignment horizontal="center" vertical="center" wrapText="1"/>
      <protection locked="0"/>
    </xf>
    <xf numFmtId="0" fontId="8" fillId="0" borderId="22" xfId="0" applyFont="1" applyBorder="1" applyAlignment="1" applyProtection="1">
      <alignment horizontal="center" vertical="center" wrapText="1"/>
      <protection locked="0"/>
    </xf>
    <xf numFmtId="0" fontId="8" fillId="0" borderId="46" xfId="0" applyFont="1" applyBorder="1" applyAlignment="1" applyProtection="1">
      <alignment horizontal="center" vertical="center" wrapText="1"/>
      <protection locked="0"/>
    </xf>
    <xf numFmtId="0" fontId="8" fillId="0" borderId="29" xfId="0" applyFont="1" applyBorder="1" applyAlignment="1" applyProtection="1">
      <alignment horizontal="center" vertical="center" wrapText="1"/>
      <protection locked="0"/>
    </xf>
    <xf numFmtId="0" fontId="8" fillId="0" borderId="12" xfId="0" applyFont="1" applyBorder="1" applyAlignment="1" applyProtection="1">
      <alignment horizontal="center" vertical="center" wrapText="1"/>
      <protection locked="0"/>
    </xf>
    <xf numFmtId="0" fontId="8" fillId="0" borderId="37" xfId="0" applyFont="1" applyBorder="1" applyAlignment="1" applyProtection="1">
      <alignment horizontal="center" vertical="center" wrapText="1"/>
      <protection locked="0"/>
    </xf>
    <xf numFmtId="0" fontId="2" fillId="0" borderId="10" xfId="0" applyFont="1" applyBorder="1" applyAlignment="1" applyProtection="1">
      <alignment horizontal="left" vertical="top" wrapText="1"/>
      <protection locked="0"/>
    </xf>
    <xf numFmtId="0" fontId="20" fillId="3" borderId="1" xfId="0" applyFont="1" applyFill="1" applyBorder="1" applyAlignment="1" applyProtection="1">
      <alignment horizontal="left" vertical="center"/>
      <protection locked="0"/>
    </xf>
    <xf numFmtId="0" fontId="25" fillId="0" borderId="30" xfId="0" applyFont="1" applyBorder="1" applyAlignment="1" applyProtection="1">
      <alignment horizontal="left" vertical="center" wrapText="1"/>
      <protection locked="0"/>
    </xf>
    <xf numFmtId="0" fontId="25" fillId="0" borderId="1" xfId="0" applyFont="1" applyBorder="1" applyAlignment="1" applyProtection="1">
      <alignment horizontal="left" vertical="center"/>
      <protection locked="0"/>
    </xf>
    <xf numFmtId="0" fontId="25" fillId="0" borderId="13" xfId="0" applyFont="1" applyBorder="1" applyAlignment="1" applyProtection="1">
      <alignment horizontal="left" vertical="center"/>
      <protection locked="0"/>
    </xf>
    <xf numFmtId="0" fontId="0" fillId="0" borderId="31" xfId="0" applyFont="1" applyBorder="1" applyAlignment="1" applyProtection="1">
      <alignment horizontal="center" vertical="center" wrapText="1"/>
      <protection locked="0"/>
    </xf>
    <xf numFmtId="0" fontId="0" fillId="0" borderId="2" xfId="0" applyFont="1" applyBorder="1" applyAlignment="1" applyProtection="1">
      <alignment horizontal="center" vertical="center"/>
      <protection locked="0"/>
    </xf>
    <xf numFmtId="0" fontId="0" fillId="0" borderId="40" xfId="0" applyFont="1" applyBorder="1" applyAlignment="1" applyProtection="1">
      <alignment horizontal="center" vertical="center"/>
      <protection locked="0"/>
    </xf>
    <xf numFmtId="0" fontId="0" fillId="0" borderId="29"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29" xfId="0" applyBorder="1" applyAlignment="1" applyProtection="1">
      <alignment horizontal="center" vertical="center" wrapText="1"/>
      <protection locked="0"/>
    </xf>
    <xf numFmtId="0" fontId="0" fillId="0" borderId="12"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3" fillId="0" borderId="10" xfId="0" applyFont="1" applyBorder="1" applyAlignment="1" applyProtection="1">
      <alignment horizontal="center"/>
    </xf>
    <xf numFmtId="0" fontId="8" fillId="0" borderId="10" xfId="0" applyFont="1" applyBorder="1" applyAlignment="1" applyProtection="1">
      <alignment horizontal="center" vertical="center"/>
    </xf>
    <xf numFmtId="0" fontId="8" fillId="0" borderId="13" xfId="0" applyFont="1" applyBorder="1" applyAlignment="1" applyProtection="1">
      <alignment horizontal="center" vertical="center"/>
    </xf>
    <xf numFmtId="0" fontId="3" fillId="4" borderId="10" xfId="0" applyFont="1" applyFill="1" applyBorder="1" applyAlignment="1" applyProtection="1">
      <alignment horizontal="center" vertical="center"/>
    </xf>
    <xf numFmtId="0" fontId="3" fillId="4" borderId="13" xfId="0" applyFont="1" applyFill="1" applyBorder="1" applyAlignment="1" applyProtection="1">
      <alignment horizontal="center" vertical="center"/>
    </xf>
    <xf numFmtId="0" fontId="17" fillId="4" borderId="10" xfId="0" applyFont="1" applyFill="1" applyBorder="1" applyAlignment="1" applyProtection="1">
      <alignment horizontal="center" vertical="center"/>
    </xf>
    <xf numFmtId="0" fontId="17" fillId="4" borderId="13" xfId="0" applyFont="1" applyFill="1" applyBorder="1" applyAlignment="1" applyProtection="1">
      <alignment horizontal="center" vertical="center"/>
    </xf>
    <xf numFmtId="0" fontId="3" fillId="0" borderId="7" xfId="0" applyFont="1" applyBorder="1" applyAlignment="1" applyProtection="1">
      <alignment horizontal="center" vertical="center"/>
    </xf>
    <xf numFmtId="0" fontId="3" fillId="0" borderId="11" xfId="0" applyFont="1" applyBorder="1" applyAlignment="1" applyProtection="1">
      <alignment horizontal="center" vertical="center"/>
    </xf>
    <xf numFmtId="0" fontId="25" fillId="0" borderId="28" xfId="0" applyFont="1" applyBorder="1" applyAlignment="1" applyProtection="1">
      <alignment horizontal="center" vertical="center" wrapText="1"/>
      <protection locked="0"/>
    </xf>
    <xf numFmtId="0" fontId="25" fillId="0" borderId="21" xfId="0" applyFont="1" applyBorder="1" applyAlignment="1" applyProtection="1">
      <alignment horizontal="center" vertical="center" wrapText="1"/>
      <protection locked="0"/>
    </xf>
    <xf numFmtId="0" fontId="25" fillId="0" borderId="36" xfId="0" applyFont="1" applyBorder="1" applyAlignment="1" applyProtection="1">
      <alignment horizontal="center" vertical="center" wrapText="1"/>
      <protection locked="0"/>
    </xf>
    <xf numFmtId="0" fontId="25" fillId="0" borderId="30" xfId="0" applyFont="1" applyBorder="1" applyAlignment="1" applyProtection="1">
      <alignment horizontal="center" vertical="center" wrapText="1"/>
      <protection locked="0"/>
    </xf>
    <xf numFmtId="0" fontId="0" fillId="0" borderId="1" xfId="0" applyFont="1" applyBorder="1" applyAlignment="1" applyProtection="1">
      <alignment horizontal="center" vertical="center"/>
      <protection locked="0"/>
    </xf>
    <xf numFmtId="0" fontId="0" fillId="0" borderId="38" xfId="0" applyFont="1" applyBorder="1" applyAlignment="1" applyProtection="1">
      <alignment horizontal="center" vertical="center"/>
      <protection locked="0"/>
    </xf>
    <xf numFmtId="0" fontId="0" fillId="0" borderId="1" xfId="0" applyFont="1" applyBorder="1" applyAlignment="1" applyProtection="1">
      <alignment horizontal="center" vertical="center" wrapText="1"/>
      <protection locked="0"/>
    </xf>
    <xf numFmtId="0" fontId="0" fillId="0" borderId="38" xfId="0" applyFont="1" applyBorder="1" applyAlignment="1" applyProtection="1">
      <alignment horizontal="center" vertical="center" wrapText="1"/>
      <protection locked="0"/>
    </xf>
    <xf numFmtId="0" fontId="5" fillId="0" borderId="1" xfId="0" applyFont="1" applyBorder="1" applyAlignment="1" applyProtection="1">
      <alignment horizontal="left" vertical="center"/>
      <protection locked="0"/>
    </xf>
    <xf numFmtId="0" fontId="5" fillId="0" borderId="38" xfId="0" applyFont="1" applyBorder="1" applyAlignment="1" applyProtection="1">
      <alignment horizontal="left" vertical="center"/>
      <protection locked="0"/>
    </xf>
    <xf numFmtId="0" fontId="10" fillId="0" borderId="30" xfId="0" applyFont="1" applyFill="1" applyBorder="1" applyAlignment="1" applyProtection="1">
      <alignment horizontal="center" vertical="center" wrapText="1"/>
      <protection locked="0"/>
    </xf>
    <xf numFmtId="0" fontId="10" fillId="0" borderId="1" xfId="0" applyFont="1" applyFill="1" applyBorder="1" applyAlignment="1" applyProtection="1">
      <alignment horizontal="center" vertical="center" wrapText="1"/>
      <protection locked="0"/>
    </xf>
    <xf numFmtId="0" fontId="10" fillId="0" borderId="38" xfId="0" applyFont="1" applyFill="1" applyBorder="1" applyAlignment="1" applyProtection="1">
      <alignment horizontal="center" vertical="center" wrapText="1"/>
      <protection locked="0"/>
    </xf>
    <xf numFmtId="0" fontId="0" fillId="0" borderId="30"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38" xfId="0" applyBorder="1" applyAlignment="1" applyProtection="1">
      <alignment horizontal="center" vertical="center"/>
      <protection locked="0"/>
    </xf>
    <xf numFmtId="0" fontId="8" fillId="0" borderId="4" xfId="0" applyFont="1" applyBorder="1" applyAlignment="1" applyProtection="1">
      <alignment horizontal="center" vertical="center"/>
    </xf>
    <xf numFmtId="0" fontId="8" fillId="0" borderId="9" xfId="0" applyFont="1" applyBorder="1" applyAlignment="1" applyProtection="1">
      <alignment horizontal="center" vertical="center"/>
    </xf>
    <xf numFmtId="0" fontId="8" fillId="0" borderId="5" xfId="0" applyFont="1" applyBorder="1" applyAlignment="1" applyProtection="1">
      <alignment horizontal="center" vertical="center"/>
    </xf>
    <xf numFmtId="0" fontId="8" fillId="0" borderId="2" xfId="0" applyFont="1" applyBorder="1" applyAlignment="1" applyProtection="1">
      <alignment horizontal="center" vertical="center"/>
    </xf>
    <xf numFmtId="0" fontId="8" fillId="0" borderId="0" xfId="0" applyFont="1" applyBorder="1" applyAlignment="1" applyProtection="1">
      <alignment horizontal="center" vertical="center"/>
    </xf>
    <xf numFmtId="0" fontId="8" fillId="0" borderId="6" xfId="0" applyFont="1" applyBorder="1" applyAlignment="1" applyProtection="1">
      <alignment horizontal="center" vertical="center"/>
    </xf>
    <xf numFmtId="0" fontId="8" fillId="0" borderId="7" xfId="0" applyFont="1" applyBorder="1" applyAlignment="1" applyProtection="1">
      <alignment horizontal="center" vertical="center"/>
    </xf>
    <xf numFmtId="0" fontId="8" fillId="0" borderId="11" xfId="0" applyFont="1" applyBorder="1" applyAlignment="1" applyProtection="1">
      <alignment horizontal="center" vertical="center"/>
    </xf>
    <xf numFmtId="0" fontId="8" fillId="0" borderId="8" xfId="0" applyFont="1" applyBorder="1" applyAlignment="1" applyProtection="1">
      <alignment horizontal="center" vertical="center"/>
    </xf>
    <xf numFmtId="0" fontId="1" fillId="2" borderId="27" xfId="0" applyFont="1" applyFill="1" applyBorder="1" applyAlignment="1" applyProtection="1">
      <alignment horizontal="center" vertical="center" wrapText="1"/>
    </xf>
    <xf numFmtId="0" fontId="1" fillId="2" borderId="0" xfId="0" applyFont="1" applyFill="1" applyBorder="1" applyAlignment="1" applyProtection="1">
      <alignment horizontal="center" vertical="center" wrapText="1"/>
    </xf>
    <xf numFmtId="0" fontId="1" fillId="2" borderId="39" xfId="0" applyFont="1" applyFill="1" applyBorder="1" applyAlignment="1" applyProtection="1">
      <alignment horizontal="center" vertical="center" wrapText="1"/>
    </xf>
    <xf numFmtId="0" fontId="0" fillId="0" borderId="27"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39" xfId="0" applyBorder="1" applyAlignment="1" applyProtection="1">
      <alignment horizontal="center" vertical="center" wrapText="1"/>
    </xf>
    <xf numFmtId="0" fontId="0" fillId="0" borderId="35" xfId="0" applyBorder="1" applyAlignment="1" applyProtection="1">
      <alignment horizontal="center"/>
      <protection locked="0"/>
    </xf>
    <xf numFmtId="0" fontId="0" fillId="0" borderId="25" xfId="0" applyBorder="1" applyAlignment="1" applyProtection="1">
      <alignment horizontal="center"/>
      <protection locked="0"/>
    </xf>
    <xf numFmtId="0" fontId="0" fillId="0" borderId="44" xfId="0" applyBorder="1" applyAlignment="1" applyProtection="1">
      <alignment horizontal="center"/>
      <protection locked="0"/>
    </xf>
    <xf numFmtId="0" fontId="12" fillId="0" borderId="1" xfId="0" applyFont="1" applyFill="1" applyBorder="1" applyAlignment="1" applyProtection="1">
      <alignment horizontal="center" vertical="center"/>
    </xf>
    <xf numFmtId="0" fontId="12" fillId="0" borderId="38" xfId="0" applyFont="1" applyFill="1" applyBorder="1" applyAlignment="1" applyProtection="1">
      <alignment horizontal="center" vertical="center"/>
    </xf>
    <xf numFmtId="0" fontId="13" fillId="0" borderId="1" xfId="0" applyFont="1" applyFill="1" applyBorder="1" applyAlignment="1" applyProtection="1">
      <alignment horizontal="center" vertical="center"/>
    </xf>
    <xf numFmtId="0" fontId="13" fillId="0" borderId="38" xfId="0" applyFont="1" applyFill="1" applyBorder="1" applyAlignment="1" applyProtection="1">
      <alignment horizontal="center" vertical="center"/>
    </xf>
    <xf numFmtId="0" fontId="25" fillId="0" borderId="31" xfId="0" applyFont="1" applyBorder="1" applyAlignment="1" applyProtection="1">
      <alignment horizontal="center" vertical="center" wrapText="1"/>
      <protection locked="0"/>
    </xf>
    <xf numFmtId="0" fontId="0" fillId="0" borderId="2" xfId="0" applyFont="1" applyBorder="1" applyAlignment="1" applyProtection="1">
      <alignment horizontal="center" vertical="center" wrapText="1"/>
      <protection locked="0"/>
    </xf>
    <xf numFmtId="0" fontId="0" fillId="0" borderId="40" xfId="0" applyFont="1" applyBorder="1" applyAlignment="1" applyProtection="1">
      <alignment horizontal="center" vertical="center" wrapText="1"/>
      <protection locked="0"/>
    </xf>
    <xf numFmtId="0" fontId="8" fillId="0" borderId="31" xfId="0" applyFont="1"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40" xfId="0" applyBorder="1" applyAlignment="1" applyProtection="1">
      <alignment horizontal="center" vertical="center" wrapText="1"/>
      <protection locked="0"/>
    </xf>
    <xf numFmtId="0" fontId="0" fillId="0" borderId="31" xfId="0" applyBorder="1" applyAlignment="1" applyProtection="1">
      <alignment horizontal="center"/>
      <protection locked="0"/>
    </xf>
    <xf numFmtId="0" fontId="0" fillId="0" borderId="2" xfId="0" applyBorder="1" applyAlignment="1" applyProtection="1">
      <alignment horizontal="center"/>
      <protection locked="0"/>
    </xf>
    <xf numFmtId="0" fontId="0" fillId="0" borderId="40" xfId="0" applyBorder="1" applyAlignment="1" applyProtection="1">
      <alignment horizontal="center"/>
      <protection locked="0"/>
    </xf>
    <xf numFmtId="0" fontId="1" fillId="2" borderId="2" xfId="0" applyFont="1" applyFill="1" applyBorder="1" applyAlignment="1" applyProtection="1">
      <alignment horizontal="center" vertical="center"/>
    </xf>
    <xf numFmtId="0" fontId="1" fillId="2" borderId="0" xfId="0" applyFont="1" applyFill="1" applyBorder="1" applyAlignment="1" applyProtection="1">
      <alignment horizontal="center" vertical="center"/>
    </xf>
    <xf numFmtId="0" fontId="3" fillId="0" borderId="1" xfId="0" applyFont="1" applyBorder="1" applyAlignment="1" applyProtection="1">
      <alignment horizontal="center"/>
    </xf>
    <xf numFmtId="0" fontId="3" fillId="4" borderId="1" xfId="0" applyFont="1" applyFill="1" applyBorder="1" applyAlignment="1" applyProtection="1">
      <alignment horizontal="center" vertical="center" wrapText="1"/>
    </xf>
    <xf numFmtId="0" fontId="3" fillId="4" borderId="13" xfId="0" applyFont="1" applyFill="1" applyBorder="1" applyAlignment="1" applyProtection="1">
      <alignment horizontal="center" vertical="center" wrapText="1"/>
    </xf>
    <xf numFmtId="0" fontId="3" fillId="4" borderId="12" xfId="0" applyFont="1" applyFill="1" applyBorder="1" applyAlignment="1" applyProtection="1">
      <alignment horizontal="center" vertical="center" wrapText="1"/>
    </xf>
    <xf numFmtId="0" fontId="3" fillId="4" borderId="1" xfId="0" applyFont="1" applyFill="1" applyBorder="1" applyAlignment="1" applyProtection="1">
      <alignment horizontal="center" vertical="center"/>
    </xf>
    <xf numFmtId="0" fontId="13" fillId="4" borderId="13" xfId="0" applyFont="1" applyFill="1" applyBorder="1" applyAlignment="1" applyProtection="1">
      <alignment horizontal="center" vertical="center" wrapText="1"/>
    </xf>
    <xf numFmtId="0" fontId="13" fillId="4" borderId="12" xfId="0" applyFont="1" applyFill="1" applyBorder="1" applyAlignment="1" applyProtection="1">
      <alignment horizontal="center" vertical="center" wrapText="1"/>
    </xf>
    <xf numFmtId="0" fontId="21" fillId="3" borderId="3" xfId="0" applyFont="1" applyFill="1" applyBorder="1" applyAlignment="1" applyProtection="1">
      <alignment horizontal="center" vertical="center"/>
    </xf>
    <xf numFmtId="0" fontId="21" fillId="3" borderId="17" xfId="0" applyFont="1" applyFill="1" applyBorder="1" applyAlignment="1" applyProtection="1">
      <alignment horizontal="center" vertical="center"/>
    </xf>
    <xf numFmtId="0" fontId="3" fillId="0" borderId="1" xfId="0" applyFont="1" applyBorder="1" applyAlignment="1" applyProtection="1">
      <alignment horizontal="center" vertical="center" wrapText="1"/>
    </xf>
    <xf numFmtId="0" fontId="3" fillId="0" borderId="3" xfId="0" applyFont="1" applyBorder="1" applyAlignment="1" applyProtection="1">
      <alignment horizontal="center"/>
    </xf>
    <xf numFmtId="0" fontId="3" fillId="0" borderId="20" xfId="0" applyFont="1" applyBorder="1" applyAlignment="1" applyProtection="1">
      <alignment horizontal="center"/>
    </xf>
    <xf numFmtId="0" fontId="24" fillId="3" borderId="3" xfId="0" applyFont="1" applyFill="1" applyBorder="1" applyAlignment="1" applyProtection="1">
      <alignment horizontal="center" vertical="center"/>
      <protection locked="0"/>
    </xf>
    <xf numFmtId="0" fontId="24" fillId="3" borderId="20" xfId="0" applyFont="1" applyFill="1" applyBorder="1" applyAlignment="1" applyProtection="1">
      <alignment horizontal="center" vertical="center"/>
      <protection locked="0"/>
    </xf>
    <xf numFmtId="0" fontId="24" fillId="3" borderId="17" xfId="0" applyFont="1" applyFill="1" applyBorder="1" applyAlignment="1" applyProtection="1">
      <alignment horizontal="center" vertical="center"/>
      <protection locked="0"/>
    </xf>
    <xf numFmtId="0" fontId="25" fillId="0" borderId="23" xfId="0" applyFont="1" applyBorder="1" applyAlignment="1" applyProtection="1">
      <alignment horizontal="center" vertical="center" wrapText="1"/>
      <protection locked="0"/>
    </xf>
    <xf numFmtId="0" fontId="25" fillId="0" borderId="1" xfId="0" applyFont="1" applyBorder="1" applyAlignment="1" applyProtection="1">
      <alignment horizontal="center" vertical="center" wrapText="1"/>
      <protection locked="0"/>
    </xf>
    <xf numFmtId="0" fontId="25" fillId="0" borderId="13" xfId="0" applyFont="1" applyBorder="1" applyAlignment="1" applyProtection="1">
      <alignment horizontal="center" vertical="center" wrapText="1"/>
      <protection locked="0"/>
    </xf>
    <xf numFmtId="0" fontId="10" fillId="0" borderId="29" xfId="0" applyFont="1" applyFill="1" applyBorder="1" applyAlignment="1" applyProtection="1">
      <alignment horizontal="center" vertical="center" wrapText="1"/>
      <protection locked="0"/>
    </xf>
    <xf numFmtId="0" fontId="10" fillId="0" borderId="12" xfId="0" applyFont="1" applyFill="1" applyBorder="1" applyAlignment="1" applyProtection="1">
      <alignment horizontal="center" vertical="center" wrapText="1"/>
      <protection locked="0"/>
    </xf>
    <xf numFmtId="0" fontId="0" fillId="0" borderId="29" xfId="0" applyBorder="1" applyAlignment="1" applyProtection="1">
      <alignment horizontal="center" vertical="center"/>
      <protection locked="0"/>
    </xf>
    <xf numFmtId="0" fontId="10" fillId="0" borderId="29" xfId="0" applyFont="1" applyBorder="1" applyAlignment="1" applyProtection="1">
      <alignment horizontal="center" vertical="center" wrapText="1"/>
      <protection locked="0"/>
    </xf>
    <xf numFmtId="0" fontId="10" fillId="0" borderId="12" xfId="0" applyFont="1" applyBorder="1" applyAlignment="1" applyProtection="1">
      <alignment horizontal="center" vertical="center" wrapText="1"/>
      <protection locked="0"/>
    </xf>
    <xf numFmtId="0" fontId="0" fillId="0" borderId="31" xfId="0" applyFont="1" applyBorder="1" applyAlignment="1" applyProtection="1">
      <alignment horizontal="center" vertical="top" wrapText="1"/>
      <protection locked="0"/>
    </xf>
    <xf numFmtId="0" fontId="0" fillId="0" borderId="2" xfId="0" applyFont="1" applyBorder="1" applyAlignment="1" applyProtection="1">
      <alignment horizontal="center" vertical="top"/>
      <protection locked="0"/>
    </xf>
    <xf numFmtId="0" fontId="0" fillId="0" borderId="40" xfId="0" applyFont="1" applyBorder="1" applyAlignment="1" applyProtection="1">
      <alignment horizontal="center" vertical="top"/>
      <protection locked="0"/>
    </xf>
    <xf numFmtId="0" fontId="10" fillId="0" borderId="31" xfId="0" applyFont="1" applyBorder="1" applyAlignment="1" applyProtection="1">
      <alignment horizontal="center" vertical="center" wrapText="1"/>
    </xf>
    <xf numFmtId="0" fontId="10" fillId="0" borderId="2" xfId="0" applyFont="1" applyBorder="1" applyAlignment="1" applyProtection="1">
      <alignment horizontal="center" vertical="center" wrapText="1"/>
    </xf>
    <xf numFmtId="0" fontId="10" fillId="0" borderId="40" xfId="0" applyFont="1" applyBorder="1" applyAlignment="1" applyProtection="1">
      <alignment horizontal="center" vertical="center" wrapText="1"/>
    </xf>
    <xf numFmtId="1" fontId="0" fillId="0" borderId="34" xfId="0" applyNumberFormat="1" applyFont="1" applyBorder="1" applyAlignment="1" applyProtection="1">
      <alignment horizontal="center" vertical="center"/>
    </xf>
    <xf numFmtId="1" fontId="0" fillId="0" borderId="6" xfId="0" applyNumberFormat="1" applyFont="1" applyBorder="1" applyAlignment="1" applyProtection="1">
      <alignment horizontal="center" vertical="center"/>
    </xf>
    <xf numFmtId="1" fontId="0" fillId="0" borderId="43" xfId="0" applyNumberFormat="1" applyFont="1" applyBorder="1" applyAlignment="1" applyProtection="1">
      <alignment horizontal="center" vertical="center"/>
    </xf>
    <xf numFmtId="1" fontId="10" fillId="0" borderId="31" xfId="0" applyNumberFormat="1" applyFont="1" applyBorder="1" applyAlignment="1" applyProtection="1">
      <alignment horizontal="center" vertical="center" wrapText="1"/>
    </xf>
    <xf numFmtId="1" fontId="10" fillId="0" borderId="2" xfId="0" applyNumberFormat="1" applyFont="1" applyBorder="1" applyAlignment="1" applyProtection="1">
      <alignment horizontal="center" vertical="center" wrapText="1"/>
    </xf>
    <xf numFmtId="1" fontId="10" fillId="0" borderId="40" xfId="0" applyNumberFormat="1" applyFont="1" applyBorder="1" applyAlignment="1" applyProtection="1">
      <alignment horizontal="center" vertical="center" wrapText="1"/>
    </xf>
    <xf numFmtId="0" fontId="0" fillId="0" borderId="34" xfId="0" applyBorder="1" applyAlignment="1" applyProtection="1">
      <alignment horizontal="center" vertical="center"/>
    </xf>
    <xf numFmtId="0" fontId="0" fillId="0" borderId="6" xfId="0" applyBorder="1" applyAlignment="1" applyProtection="1">
      <alignment horizontal="center" vertical="center"/>
    </xf>
    <xf numFmtId="0" fontId="0" fillId="0" borderId="43" xfId="0" applyBorder="1" applyAlignment="1" applyProtection="1">
      <alignment horizontal="center" vertical="center"/>
    </xf>
    <xf numFmtId="0" fontId="14" fillId="0" borderId="30" xfId="0" applyFont="1" applyBorder="1" applyAlignment="1" applyProtection="1">
      <alignment horizontal="center" vertical="center"/>
    </xf>
    <xf numFmtId="0" fontId="14" fillId="0" borderId="1" xfId="0" applyFont="1" applyBorder="1" applyAlignment="1" applyProtection="1">
      <alignment horizontal="center" vertical="center"/>
    </xf>
    <xf numFmtId="0" fontId="6" fillId="0" borderId="12" xfId="0" applyFont="1" applyBorder="1" applyAlignment="1" applyProtection="1">
      <alignment horizontal="center" vertical="center" wrapText="1"/>
      <protection locked="0"/>
    </xf>
    <xf numFmtId="0" fontId="6" fillId="0" borderId="37" xfId="0" applyFont="1" applyBorder="1" applyAlignment="1" applyProtection="1">
      <alignment horizontal="center" vertical="center" wrapText="1"/>
      <protection locked="0"/>
    </xf>
    <xf numFmtId="0" fontId="10" fillId="0" borderId="29" xfId="0" applyFont="1" applyBorder="1" applyAlignment="1" applyProtection="1">
      <alignment horizontal="center" vertical="center" textRotation="90" wrapText="1"/>
      <protection locked="0"/>
    </xf>
    <xf numFmtId="0" fontId="10" fillId="0" borderId="12" xfId="0" applyFont="1" applyBorder="1" applyAlignment="1" applyProtection="1">
      <alignment horizontal="center" vertical="center" textRotation="90" wrapText="1"/>
      <protection locked="0"/>
    </xf>
    <xf numFmtId="0" fontId="10" fillId="0" borderId="37" xfId="0" applyFont="1" applyBorder="1" applyAlignment="1" applyProtection="1">
      <alignment horizontal="center" vertical="center" textRotation="90" wrapText="1"/>
      <protection locked="0"/>
    </xf>
    <xf numFmtId="0" fontId="10" fillId="0" borderId="30" xfId="0" applyFont="1" applyBorder="1" applyAlignment="1" applyProtection="1">
      <alignment horizontal="center" vertical="center" wrapText="1"/>
      <protection locked="0"/>
    </xf>
    <xf numFmtId="0" fontId="10" fillId="0" borderId="1" xfId="0" applyFont="1" applyBorder="1" applyAlignment="1" applyProtection="1">
      <alignment horizontal="center" vertical="center" wrapText="1"/>
      <protection locked="0"/>
    </xf>
    <xf numFmtId="0" fontId="10" fillId="0" borderId="38" xfId="0" applyFont="1" applyBorder="1" applyAlignment="1" applyProtection="1">
      <alignment horizontal="center" vertical="center" wrapText="1"/>
      <protection locked="0"/>
    </xf>
    <xf numFmtId="0" fontId="0" fillId="0" borderId="27" xfId="0" applyBorder="1" applyAlignment="1" applyProtection="1">
      <alignment horizontal="center" vertical="center"/>
    </xf>
    <xf numFmtId="0" fontId="0" fillId="0" borderId="0" xfId="0" applyBorder="1" applyAlignment="1" applyProtection="1">
      <alignment horizontal="center" vertical="center"/>
    </xf>
    <xf numFmtId="0" fontId="0" fillId="0" borderId="39" xfId="0" applyBorder="1" applyAlignment="1" applyProtection="1">
      <alignment horizontal="center" vertical="center"/>
    </xf>
    <xf numFmtId="0" fontId="26" fillId="0" borderId="31" xfId="0" applyFont="1" applyBorder="1" applyAlignment="1" applyProtection="1">
      <alignment horizontal="center" vertical="center" wrapText="1"/>
      <protection locked="0"/>
    </xf>
    <xf numFmtId="0" fontId="13" fillId="0" borderId="2" xfId="0" applyFont="1" applyBorder="1" applyAlignment="1" applyProtection="1">
      <alignment horizontal="center" vertical="center" wrapText="1"/>
      <protection locked="0"/>
    </xf>
    <xf numFmtId="0" fontId="13" fillId="0" borderId="40" xfId="0" applyFont="1" applyBorder="1" applyAlignment="1" applyProtection="1">
      <alignment horizontal="center" vertical="center" wrapText="1"/>
      <protection locked="0"/>
    </xf>
    <xf numFmtId="1" fontId="0" fillId="0" borderId="27" xfId="0" applyNumberFormat="1" applyBorder="1" applyAlignment="1" applyProtection="1">
      <alignment horizontal="center" vertical="center"/>
    </xf>
    <xf numFmtId="1" fontId="15" fillId="0" borderId="34" xfId="0" applyNumberFormat="1" applyFont="1" applyBorder="1" applyAlignment="1" applyProtection="1">
      <alignment horizontal="center" vertical="center"/>
    </xf>
    <xf numFmtId="1" fontId="15" fillId="0" borderId="6" xfId="0" applyNumberFormat="1" applyFont="1" applyBorder="1" applyAlignment="1" applyProtection="1">
      <alignment horizontal="center" vertical="center"/>
    </xf>
    <xf numFmtId="0" fontId="14" fillId="0" borderId="29" xfId="0" applyFont="1" applyBorder="1" applyAlignment="1" applyProtection="1">
      <alignment horizontal="center" vertical="center"/>
    </xf>
    <xf numFmtId="0" fontId="14" fillId="0" borderId="10" xfId="0" applyFont="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25" fillId="0" borderId="1" xfId="0" applyFont="1" applyBorder="1" applyAlignment="1" applyProtection="1">
      <alignment horizontal="center" vertical="center"/>
      <protection locked="0"/>
    </xf>
    <xf numFmtId="0" fontId="25" fillId="0" borderId="13" xfId="0" applyFont="1" applyBorder="1" applyAlignment="1" applyProtection="1">
      <alignment horizontal="center" vertical="center"/>
      <protection locked="0"/>
    </xf>
    <xf numFmtId="0" fontId="10" fillId="0" borderId="10" xfId="0" applyFont="1" applyFill="1"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3" xfId="0" applyBorder="1" applyAlignment="1" applyProtection="1">
      <alignment horizontal="center" vertical="center"/>
      <protection locked="0"/>
    </xf>
    <xf numFmtId="0" fontId="1" fillId="2" borderId="34" xfId="0" applyFont="1" applyFill="1" applyBorder="1" applyAlignment="1" applyProtection="1">
      <alignment horizontal="center" vertical="center" wrapText="1"/>
    </xf>
    <xf numFmtId="0" fontId="1" fillId="2" borderId="6" xfId="0" applyFont="1" applyFill="1" applyBorder="1" applyAlignment="1" applyProtection="1">
      <alignment horizontal="center" vertical="center" wrapText="1"/>
    </xf>
    <xf numFmtId="0" fontId="0" fillId="0" borderId="29" xfId="0" applyBorder="1" applyAlignment="1" applyProtection="1">
      <alignment horizontal="center" vertical="center"/>
    </xf>
    <xf numFmtId="0" fontId="0" fillId="0" borderId="12" xfId="0" applyBorder="1" applyAlignment="1" applyProtection="1">
      <alignment horizontal="center" vertical="center"/>
    </xf>
    <xf numFmtId="0" fontId="15" fillId="0" borderId="29" xfId="0" applyFont="1" applyBorder="1" applyAlignment="1" applyProtection="1">
      <alignment horizontal="center"/>
      <protection locked="0"/>
    </xf>
    <xf numFmtId="0" fontId="15" fillId="0" borderId="12" xfId="0" applyFont="1" applyBorder="1" applyAlignment="1" applyProtection="1">
      <alignment horizontal="center"/>
      <protection locked="0"/>
    </xf>
    <xf numFmtId="1" fontId="0" fillId="0" borderId="0" xfId="0" applyNumberFormat="1" applyBorder="1" applyAlignment="1" applyProtection="1">
      <alignment horizontal="center" vertical="center"/>
    </xf>
    <xf numFmtId="0" fontId="12" fillId="0" borderId="13" xfId="0" applyFont="1" applyFill="1" applyBorder="1" applyAlignment="1" applyProtection="1">
      <alignment horizontal="center" vertical="center"/>
    </xf>
    <xf numFmtId="0" fontId="12" fillId="0" borderId="12" xfId="0" applyFont="1" applyFill="1" applyBorder="1" applyAlignment="1" applyProtection="1">
      <alignment horizontal="center" vertical="center"/>
    </xf>
    <xf numFmtId="0" fontId="1" fillId="2" borderId="11" xfId="0" applyFont="1" applyFill="1" applyBorder="1" applyAlignment="1" applyProtection="1">
      <alignment horizontal="center" vertical="center" wrapText="1"/>
    </xf>
    <xf numFmtId="0" fontId="0" fillId="0" borderId="11" xfId="0" applyBorder="1" applyAlignment="1" applyProtection="1">
      <alignment horizontal="center" vertical="center" wrapText="1"/>
    </xf>
    <xf numFmtId="0" fontId="10" fillId="0" borderId="10" xfId="0" applyFont="1" applyBorder="1" applyAlignment="1" applyProtection="1">
      <alignment horizontal="center" vertical="center" wrapText="1"/>
      <protection locked="0"/>
    </xf>
    <xf numFmtId="0" fontId="0" fillId="0" borderId="24" xfId="0" applyBorder="1" applyAlignment="1" applyProtection="1">
      <alignment horizontal="center"/>
      <protection locked="0"/>
    </xf>
    <xf numFmtId="0" fontId="12" fillId="0" borderId="10" xfId="0" applyFont="1" applyFill="1" applyBorder="1" applyAlignment="1" applyProtection="1">
      <alignment horizontal="center" vertical="center"/>
    </xf>
    <xf numFmtId="0" fontId="13" fillId="0" borderId="37" xfId="0" applyFont="1" applyFill="1" applyBorder="1" applyAlignment="1" applyProtection="1">
      <alignment horizontal="center" vertical="center"/>
    </xf>
    <xf numFmtId="0" fontId="25" fillId="0" borderId="2" xfId="0" applyFont="1" applyBorder="1" applyAlignment="1" applyProtection="1">
      <alignment horizontal="center" vertical="center"/>
      <protection locked="0"/>
    </xf>
    <xf numFmtId="0" fontId="0" fillId="0" borderId="10" xfId="0" applyBorder="1" applyAlignment="1" applyProtection="1">
      <alignment horizontal="center"/>
      <protection locked="0"/>
    </xf>
    <xf numFmtId="0" fontId="0" fillId="0" borderId="31"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25" fillId="0" borderId="2"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xf>
    <xf numFmtId="1" fontId="10" fillId="0" borderId="7" xfId="0" applyNumberFormat="1" applyFont="1" applyBorder="1" applyAlignment="1" applyProtection="1">
      <alignment horizontal="center" vertical="center" wrapText="1"/>
    </xf>
    <xf numFmtId="0" fontId="14" fillId="0" borderId="13" xfId="0" applyFont="1" applyBorder="1" applyAlignment="1" applyProtection="1">
      <alignment horizontal="center" vertical="center"/>
    </xf>
    <xf numFmtId="0" fontId="1" fillId="2" borderId="8" xfId="0" applyFont="1" applyFill="1" applyBorder="1" applyAlignment="1" applyProtection="1">
      <alignment horizontal="center" vertical="center" wrapText="1"/>
    </xf>
    <xf numFmtId="0" fontId="10" fillId="0" borderId="10" xfId="0" applyFont="1" applyBorder="1" applyAlignment="1" applyProtection="1">
      <alignment horizontal="center" vertical="center" textRotation="90" wrapText="1"/>
      <protection locked="0"/>
    </xf>
    <xf numFmtId="0" fontId="10" fillId="0" borderId="13" xfId="0" applyFont="1" applyBorder="1" applyAlignment="1" applyProtection="1">
      <alignment horizontal="center" vertical="center" wrapText="1"/>
      <protection locked="0"/>
    </xf>
    <xf numFmtId="0" fontId="10" fillId="0" borderId="37" xfId="0" applyFont="1" applyBorder="1" applyAlignment="1" applyProtection="1">
      <alignment horizontal="center" vertical="center" wrapText="1"/>
      <protection locked="0"/>
    </xf>
    <xf numFmtId="0" fontId="0" fillId="0" borderId="9" xfId="0" applyBorder="1" applyAlignment="1" applyProtection="1">
      <alignment horizontal="center" vertical="center" wrapText="1"/>
    </xf>
    <xf numFmtId="0" fontId="1" fillId="2" borderId="9" xfId="0" applyFont="1" applyFill="1" applyBorder="1" applyAlignment="1" applyProtection="1">
      <alignment horizontal="center" vertical="center" wrapText="1"/>
    </xf>
    <xf numFmtId="0" fontId="1" fillId="2" borderId="5" xfId="0" applyFont="1" applyFill="1" applyBorder="1" applyAlignment="1" applyProtection="1">
      <alignment horizontal="center" vertical="center" wrapText="1"/>
    </xf>
    <xf numFmtId="0" fontId="1" fillId="2" borderId="43" xfId="0" applyFont="1" applyFill="1" applyBorder="1" applyAlignment="1" applyProtection="1">
      <alignment horizontal="center" vertical="center" wrapText="1"/>
    </xf>
    <xf numFmtId="0" fontId="10" fillId="0" borderId="13" xfId="0" applyFont="1" applyBorder="1" applyAlignment="1" applyProtection="1">
      <alignment horizontal="center" vertical="center" textRotation="90" wrapText="1"/>
      <protection locked="0"/>
    </xf>
    <xf numFmtId="0" fontId="10" fillId="0" borderId="4" xfId="0" applyFont="1" applyBorder="1" applyAlignment="1" applyProtection="1">
      <alignment horizontal="center" vertical="center" wrapText="1"/>
    </xf>
    <xf numFmtId="0" fontId="0" fillId="0" borderId="37" xfId="0" applyBorder="1" applyAlignment="1" applyProtection="1">
      <alignment horizontal="center" vertical="center"/>
    </xf>
    <xf numFmtId="0" fontId="0" fillId="3" borderId="31" xfId="0" applyFill="1" applyBorder="1" applyAlignment="1" applyProtection="1">
      <alignment horizontal="left" vertical="center" wrapText="1"/>
      <protection locked="0"/>
    </xf>
    <xf numFmtId="0" fontId="0" fillId="3" borderId="2" xfId="0" applyFill="1" applyBorder="1" applyAlignment="1" applyProtection="1">
      <alignment horizontal="left" vertical="center"/>
      <protection locked="0"/>
    </xf>
    <xf numFmtId="1" fontId="0" fillId="0" borderId="11" xfId="0" applyNumberFormat="1" applyBorder="1" applyAlignment="1" applyProtection="1">
      <alignment horizontal="center" vertical="center"/>
    </xf>
    <xf numFmtId="0" fontId="6" fillId="0" borderId="3" xfId="0" applyFont="1" applyBorder="1" applyAlignment="1" applyProtection="1">
      <alignment horizontal="center" vertical="top" wrapText="1"/>
      <protection locked="0"/>
    </xf>
    <xf numFmtId="0" fontId="6" fillId="0" borderId="20" xfId="0" applyFont="1" applyBorder="1" applyAlignment="1" applyProtection="1">
      <alignment horizontal="center" vertical="top" wrapText="1"/>
      <protection locked="0"/>
    </xf>
    <xf numFmtId="0" fontId="6" fillId="0" borderId="17" xfId="0" applyFont="1" applyBorder="1" applyAlignment="1" applyProtection="1">
      <alignment horizontal="center" vertical="top" wrapText="1"/>
      <protection locked="0"/>
    </xf>
    <xf numFmtId="0" fontId="0" fillId="0" borderId="13" xfId="0" applyBorder="1" applyAlignment="1" applyProtection="1">
      <alignment horizontal="center"/>
      <protection locked="0"/>
    </xf>
    <xf numFmtId="0" fontId="0" fillId="0" borderId="37" xfId="0" applyBorder="1" applyAlignment="1" applyProtection="1">
      <alignment horizontal="center"/>
      <protection locked="0"/>
    </xf>
    <xf numFmtId="0" fontId="0" fillId="0" borderId="26" xfId="0" applyBorder="1" applyAlignment="1" applyProtection="1">
      <alignment horizontal="center"/>
      <protection locked="0"/>
    </xf>
    <xf numFmtId="1" fontId="15" fillId="0" borderId="43" xfId="0" applyNumberFormat="1" applyFont="1" applyBorder="1" applyAlignment="1" applyProtection="1">
      <alignment horizontal="center" vertical="center"/>
    </xf>
    <xf numFmtId="1" fontId="10" fillId="0" borderId="4" xfId="0" applyNumberFormat="1" applyFont="1" applyBorder="1" applyAlignment="1" applyProtection="1">
      <alignment horizontal="center" vertical="center" wrapText="1"/>
    </xf>
    <xf numFmtId="0" fontId="0" fillId="0" borderId="37" xfId="0" applyBorder="1" applyAlignment="1" applyProtection="1">
      <alignment horizontal="center" vertical="center"/>
      <protection locked="0"/>
    </xf>
    <xf numFmtId="0" fontId="15" fillId="0" borderId="13" xfId="0" applyFont="1" applyBorder="1" applyAlignment="1" applyProtection="1">
      <alignment horizontal="center" vertical="center" wrapText="1"/>
      <protection locked="0"/>
    </xf>
    <xf numFmtId="0" fontId="15" fillId="0" borderId="12" xfId="0" applyFont="1" applyBorder="1" applyAlignment="1" applyProtection="1">
      <alignment horizontal="center" vertical="center" wrapText="1"/>
      <protection locked="0"/>
    </xf>
    <xf numFmtId="0" fontId="15" fillId="0" borderId="37" xfId="0" applyFont="1" applyBorder="1" applyAlignment="1" applyProtection="1">
      <alignment horizontal="center" vertical="center" wrapText="1"/>
      <protection locked="0"/>
    </xf>
    <xf numFmtId="1" fontId="0" fillId="0" borderId="9" xfId="0" applyNumberFormat="1" applyBorder="1" applyAlignment="1" applyProtection="1">
      <alignment horizontal="center" vertical="center"/>
    </xf>
    <xf numFmtId="1" fontId="0" fillId="0" borderId="39" xfId="0" applyNumberFormat="1" applyBorder="1" applyAlignment="1" applyProtection="1">
      <alignment horizontal="center" vertical="center"/>
    </xf>
    <xf numFmtId="0" fontId="12" fillId="0" borderId="37" xfId="0" applyFont="1" applyFill="1" applyBorder="1" applyAlignment="1" applyProtection="1">
      <alignment horizontal="center" vertical="center"/>
    </xf>
    <xf numFmtId="0" fontId="0" fillId="0" borderId="12" xfId="0" applyBorder="1" applyAlignment="1" applyProtection="1">
      <alignment horizontal="center" vertical="center" wrapText="1"/>
      <protection locked="0"/>
    </xf>
    <xf numFmtId="0" fontId="0" fillId="0" borderId="37" xfId="0" applyBorder="1" applyAlignment="1" applyProtection="1">
      <alignment horizontal="center" vertical="center" wrapText="1"/>
      <protection locked="0"/>
    </xf>
    <xf numFmtId="0" fontId="25" fillId="0" borderId="12" xfId="0" applyFont="1" applyBorder="1" applyAlignment="1" applyProtection="1">
      <alignment horizontal="center" vertical="center" wrapText="1"/>
      <protection locked="0"/>
    </xf>
    <xf numFmtId="0" fontId="25" fillId="0" borderId="37" xfId="0" applyFont="1" applyBorder="1" applyAlignment="1" applyProtection="1">
      <alignment horizontal="center" vertical="center" wrapText="1"/>
      <protection locked="0"/>
    </xf>
    <xf numFmtId="0" fontId="25" fillId="0" borderId="17" xfId="0" applyFont="1" applyBorder="1" applyAlignment="1" applyProtection="1">
      <alignment vertical="top" wrapText="1"/>
      <protection locked="0"/>
    </xf>
    <xf numFmtId="0" fontId="25" fillId="0" borderId="17" xfId="0" applyFont="1" applyBorder="1" applyAlignment="1" applyProtection="1">
      <alignment vertical="top"/>
      <protection locked="0"/>
    </xf>
    <xf numFmtId="0" fontId="25" fillId="0" borderId="5" xfId="0" applyFont="1" applyBorder="1" applyAlignment="1" applyProtection="1">
      <alignment vertical="top"/>
      <protection locked="0"/>
    </xf>
    <xf numFmtId="0" fontId="10" fillId="0" borderId="13" xfId="0" applyFont="1" applyFill="1" applyBorder="1" applyAlignment="1" applyProtection="1">
      <alignment horizontal="center" vertical="center" wrapText="1"/>
      <protection locked="0"/>
    </xf>
    <xf numFmtId="0" fontId="10" fillId="0" borderId="37" xfId="0" applyFont="1" applyFill="1" applyBorder="1" applyAlignment="1" applyProtection="1">
      <alignment horizontal="center" vertical="center" wrapText="1"/>
      <protection locked="0"/>
    </xf>
    <xf numFmtId="0" fontId="8" fillId="0" borderId="29" xfId="0" applyFont="1" applyBorder="1" applyAlignment="1" applyProtection="1">
      <alignment horizontal="center" vertical="center" wrapText="1"/>
    </xf>
    <xf numFmtId="0" fontId="8" fillId="0" borderId="12" xfId="0" applyFont="1" applyBorder="1" applyAlignment="1" applyProtection="1">
      <alignment horizontal="center" vertical="center" wrapText="1"/>
    </xf>
    <xf numFmtId="0" fontId="0" fillId="0" borderId="1" xfId="0" applyBorder="1" applyAlignment="1" applyProtection="1">
      <alignment horizontal="center"/>
      <protection locked="0"/>
    </xf>
    <xf numFmtId="0" fontId="3" fillId="3" borderId="11" xfId="0" applyFont="1" applyFill="1" applyBorder="1" applyAlignment="1" applyProtection="1">
      <alignment horizontal="center" vertical="center"/>
    </xf>
    <xf numFmtId="0" fontId="3" fillId="3" borderId="8" xfId="0" applyFont="1" applyFill="1" applyBorder="1" applyAlignment="1" applyProtection="1">
      <alignment horizontal="center" vertical="center"/>
    </xf>
    <xf numFmtId="0" fontId="0" fillId="0" borderId="1" xfId="0" applyBorder="1" applyAlignment="1" applyProtection="1">
      <alignment horizontal="center" vertical="center"/>
    </xf>
    <xf numFmtId="0" fontId="9" fillId="2" borderId="1" xfId="0" applyFont="1" applyFill="1" applyBorder="1" applyAlignment="1" applyProtection="1">
      <alignment horizontal="center" vertical="center" wrapText="1"/>
    </xf>
    <xf numFmtId="0" fontId="4" fillId="2" borderId="1" xfId="0" applyFont="1" applyFill="1" applyBorder="1" applyAlignment="1" applyProtection="1">
      <alignment vertical="center"/>
    </xf>
    <xf numFmtId="0" fontId="8" fillId="3" borderId="1" xfId="0" applyFont="1" applyFill="1" applyBorder="1" applyAlignment="1" applyProtection="1">
      <alignment horizontal="center" vertical="center"/>
    </xf>
    <xf numFmtId="14" fontId="8" fillId="3" borderId="3" xfId="0" applyNumberFormat="1" applyFont="1" applyFill="1" applyBorder="1" applyAlignment="1" applyProtection="1">
      <alignment horizontal="center" vertical="center"/>
    </xf>
    <xf numFmtId="0" fontId="8" fillId="3" borderId="20" xfId="0" applyFont="1" applyFill="1" applyBorder="1" applyAlignment="1" applyProtection="1">
      <alignment horizontal="center" vertical="center"/>
    </xf>
    <xf numFmtId="0" fontId="8" fillId="3" borderId="17" xfId="0" applyFont="1" applyFill="1" applyBorder="1" applyAlignment="1" applyProtection="1">
      <alignment horizontal="center" vertical="center"/>
    </xf>
    <xf numFmtId="0" fontId="8" fillId="3" borderId="3" xfId="0" applyFont="1" applyFill="1" applyBorder="1" applyAlignment="1" applyProtection="1">
      <alignment horizontal="center" vertical="center"/>
    </xf>
    <xf numFmtId="0" fontId="8" fillId="3" borderId="3" xfId="0" applyFont="1" applyFill="1" applyBorder="1" applyAlignment="1" applyProtection="1">
      <alignment horizontal="center" vertical="center" wrapText="1"/>
    </xf>
    <xf numFmtId="0" fontId="8" fillId="3" borderId="20" xfId="0" applyFont="1" applyFill="1" applyBorder="1" applyAlignment="1" applyProtection="1">
      <alignment horizontal="center" vertical="center" wrapText="1"/>
    </xf>
    <xf numFmtId="0" fontId="8" fillId="3" borderId="17" xfId="0" applyFont="1" applyFill="1" applyBorder="1" applyAlignment="1" applyProtection="1">
      <alignment horizontal="center" vertical="center" wrapText="1"/>
    </xf>
    <xf numFmtId="0" fontId="8" fillId="3" borderId="3" xfId="0" applyFont="1" applyFill="1" applyBorder="1" applyAlignment="1" applyProtection="1">
      <alignment horizontal="center" vertical="top" wrapText="1"/>
    </xf>
    <xf numFmtId="0" fontId="8" fillId="3" borderId="20" xfId="0" applyFont="1" applyFill="1" applyBorder="1" applyAlignment="1" applyProtection="1">
      <alignment horizontal="center" vertical="top" wrapText="1"/>
    </xf>
    <xf numFmtId="0" fontId="8" fillId="3" borderId="17" xfId="0" applyFont="1" applyFill="1" applyBorder="1" applyAlignment="1" applyProtection="1">
      <alignment horizontal="center" vertical="top" wrapText="1"/>
    </xf>
    <xf numFmtId="14" fontId="28" fillId="0" borderId="1" xfId="0" applyNumberFormat="1" applyFont="1" applyBorder="1" applyAlignment="1" applyProtection="1">
      <alignment horizontal="center" vertical="center"/>
      <protection locked="0"/>
    </xf>
    <xf numFmtId="0" fontId="28" fillId="0" borderId="1" xfId="0" applyFont="1" applyBorder="1" applyAlignment="1" applyProtection="1">
      <alignment horizontal="center" vertical="center"/>
      <protection locked="0"/>
    </xf>
  </cellXfs>
  <cellStyles count="1">
    <cellStyle name="Normal" xfId="0" builtinId="0"/>
  </cellStyles>
  <dxfs count="32">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s>
  <tableStyles count="0" defaultTableStyle="TableStyleMedium2" defaultPivotStyle="PivotStyleLight16"/>
  <colors>
    <mruColors>
      <color rgb="FF0066FF"/>
      <color rgb="FFFF3399"/>
      <color rgb="FFFF6600"/>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31751</xdr:rowOff>
    </xdr:from>
    <xdr:to>
      <xdr:col>31</xdr:col>
      <xdr:colOff>605811</xdr:colOff>
      <xdr:row>6</xdr:row>
      <xdr:rowOff>0</xdr:rowOff>
    </xdr:to>
    <xdr:grpSp>
      <xdr:nvGrpSpPr>
        <xdr:cNvPr id="2" name="Group 4">
          <a:extLst>
            <a:ext uri="{FF2B5EF4-FFF2-40B4-BE49-F238E27FC236}">
              <a16:creationId xmlns:a16="http://schemas.microsoft.com/office/drawing/2014/main" id="{00000000-0008-0000-0300-000002000000}"/>
            </a:ext>
          </a:extLst>
        </xdr:cNvPr>
        <xdr:cNvGrpSpPr>
          <a:grpSpLocks/>
        </xdr:cNvGrpSpPr>
      </xdr:nvGrpSpPr>
      <xdr:grpSpPr bwMode="auto">
        <a:xfrm>
          <a:off x="1" y="31751"/>
          <a:ext cx="29509855" cy="1007340"/>
          <a:chOff x="-8" y="0"/>
          <a:chExt cx="1382" cy="136"/>
        </a:xfrm>
      </xdr:grpSpPr>
      <xdr:sp macro="" textlink="">
        <xdr:nvSpPr>
          <xdr:cNvPr id="3" name="1 CuadroTexto">
            <a:extLst>
              <a:ext uri="{FF2B5EF4-FFF2-40B4-BE49-F238E27FC236}">
                <a16:creationId xmlns:a16="http://schemas.microsoft.com/office/drawing/2014/main" id="{00000000-0008-0000-03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00000000-0008-0000-03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00000000-0008-0000-03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00000000-0008-0000-03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GESTIÓN</a:t>
            </a:r>
            <a:r>
              <a:rPr lang="es-ES" sz="1100" b="1" i="0" strike="noStrike" baseline="0">
                <a:solidFill>
                  <a:srgbClr val="000000"/>
                </a:solidFill>
                <a:latin typeface="Times New Roman"/>
                <a:cs typeface="Times New Roman"/>
              </a:rPr>
              <a:t> DE MEJORAMIENTO</a:t>
            </a:r>
            <a:endParaRPr lang="es-ES" sz="1100" b="1" i="0" strike="noStrike">
              <a:solidFill>
                <a:srgbClr val="000000"/>
              </a:solidFill>
              <a:latin typeface="Times New Roman"/>
              <a:cs typeface="Times New Roman"/>
            </a:endParaRPr>
          </a:p>
        </xdr:txBody>
      </xdr:sp>
      <xdr:sp macro="" textlink="">
        <xdr:nvSpPr>
          <xdr:cNvPr id="7" name="10 CuadroTexto">
            <a:extLst>
              <a:ext uri="{FF2B5EF4-FFF2-40B4-BE49-F238E27FC236}">
                <a16:creationId xmlns:a16="http://schemas.microsoft.com/office/drawing/2014/main" id="{00000000-0008-0000-03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100" b="1" i="0" strike="noStrike">
                <a:solidFill>
                  <a:srgbClr val="000000"/>
                </a:solidFill>
                <a:latin typeface="Times New Roman" pitchFamily="18" charset="0"/>
                <a:cs typeface="Times New Roman" pitchFamily="18" charset="0"/>
              </a:rPr>
              <a:t>MAPA DE RIESGOS DE CORRUPCIÓN</a:t>
            </a:r>
          </a:p>
        </xdr:txBody>
      </xdr:sp>
      <xdr:sp macro="" textlink="">
        <xdr:nvSpPr>
          <xdr:cNvPr id="8" name="11 CuadroTexto">
            <a:extLst>
              <a:ext uri="{FF2B5EF4-FFF2-40B4-BE49-F238E27FC236}">
                <a16:creationId xmlns:a16="http://schemas.microsoft.com/office/drawing/2014/main" id="{00000000-0008-0000-03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00000000-0008-0000-03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00000000-0008-0000-03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00000000-0008-0000-03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00000000-0008-0000-03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endParaRPr lang="es-ES" sz="1000" b="1" i="0" strike="noStrike">
              <a:solidFill>
                <a:srgbClr val="000000"/>
              </a:solidFill>
              <a:latin typeface="Times New Roman"/>
              <a:cs typeface="Times New Roman"/>
            </a:endParaRPr>
          </a:p>
        </xdr:txBody>
      </xdr:sp>
      <xdr:sp macro="" textlink="">
        <xdr:nvSpPr>
          <xdr:cNvPr id="13" name="17 CuadroTexto">
            <a:extLst>
              <a:ext uri="{FF2B5EF4-FFF2-40B4-BE49-F238E27FC236}">
                <a16:creationId xmlns:a16="http://schemas.microsoft.com/office/drawing/2014/main" id="{00000000-0008-0000-03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endParaRPr lang="es-ES" sz="1200" b="1" i="0" strike="noStrike">
              <a:solidFill>
                <a:srgbClr val="000000"/>
              </a:solidFill>
              <a:latin typeface="Times New Roman"/>
              <a:cs typeface="Times New Roman"/>
            </a:endParaRPr>
          </a:p>
        </xdr:txBody>
      </xdr:sp>
      <xdr:sp macro="" textlink="">
        <xdr:nvSpPr>
          <xdr:cNvPr id="14" name="18 CuadroTexto">
            <a:extLst>
              <a:ext uri="{FF2B5EF4-FFF2-40B4-BE49-F238E27FC236}">
                <a16:creationId xmlns:a16="http://schemas.microsoft.com/office/drawing/2014/main" id="{00000000-0008-0000-03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00000000-0008-0000-03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endParaRPr lang="es-ES" sz="1000" b="1" i="0" strike="noStrike">
              <a:solidFill>
                <a:srgbClr val="000000"/>
              </a:solidFill>
              <a:latin typeface="Times New Roman"/>
              <a:cs typeface="Times New Roman"/>
            </a:endParaRPr>
          </a:p>
        </xdr:txBody>
      </xdr:sp>
    </xdr:grpSp>
    <xdr:clientData/>
  </xdr:twoCellAnchor>
  <xdr:twoCellAnchor editAs="oneCell">
    <xdr:from>
      <xdr:col>0</xdr:col>
      <xdr:colOff>1226484</xdr:colOff>
      <xdr:row>0</xdr:row>
      <xdr:rowOff>79375</xdr:rowOff>
    </xdr:from>
    <xdr:to>
      <xdr:col>0</xdr:col>
      <xdr:colOff>2103151</xdr:colOff>
      <xdr:row>5</xdr:row>
      <xdr:rowOff>122903</xdr:rowOff>
    </xdr:to>
    <xdr:pic>
      <xdr:nvPicPr>
        <xdr:cNvPr id="16" name="Imagen 16">
          <a:extLst>
            <a:ext uri="{FF2B5EF4-FFF2-40B4-BE49-F238E27FC236}">
              <a16:creationId xmlns:a16="http://schemas.microsoft.com/office/drawing/2014/main"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876667" cy="96530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W47"/>
  <sheetViews>
    <sheetView tabSelected="1" view="pageBreakPreview" zoomScale="55" zoomScaleNormal="62" zoomScaleSheetLayoutView="55" workbookViewId="0">
      <pane ySplit="12" topLeftCell="A37" activePane="bottomLeft" state="frozen"/>
      <selection pane="bottomLeft" activeCell="K54" sqref="K54"/>
    </sheetView>
  </sheetViews>
  <sheetFormatPr baseColWidth="10" defaultRowHeight="15" x14ac:dyDescent="0.25"/>
  <cols>
    <col min="1" max="1" width="34.5703125" style="1" customWidth="1"/>
    <col min="2" max="2" width="28.28515625" style="1" customWidth="1"/>
    <col min="3" max="3" width="20.5703125" style="1" customWidth="1"/>
    <col min="4" max="4" width="17.28515625" style="1" customWidth="1"/>
    <col min="5" max="5" width="29.5703125" style="1" customWidth="1"/>
    <col min="6" max="6" width="20.5703125" style="1" customWidth="1"/>
    <col min="7" max="7" width="3.85546875" style="1" hidden="1" customWidth="1"/>
    <col min="8" max="8" width="18.28515625" style="1" customWidth="1"/>
    <col min="9" max="9" width="3.85546875" style="1" hidden="1" customWidth="1"/>
    <col min="10" max="10" width="17.140625" style="1" customWidth="1"/>
    <col min="11" max="11" width="26.28515625" style="1" customWidth="1"/>
    <col min="12" max="12" width="44.7109375" style="1" customWidth="1"/>
    <col min="13" max="13" width="9.5703125" style="1" customWidth="1"/>
    <col min="14" max="14" width="11.42578125" style="1" hidden="1" customWidth="1"/>
    <col min="15" max="15" width="5" style="1" hidden="1" customWidth="1"/>
    <col min="16" max="16" width="6.5703125" style="1" hidden="1" customWidth="1"/>
    <col min="17" max="17" width="5" style="1" hidden="1" customWidth="1"/>
    <col min="18" max="18" width="4.140625" style="1" hidden="1" customWidth="1"/>
    <col min="19" max="19" width="3.85546875" style="1" hidden="1" customWidth="1"/>
    <col min="20" max="20" width="5.28515625" style="1" hidden="1" customWidth="1"/>
    <col min="21" max="21" width="10.42578125" style="1" customWidth="1"/>
    <col min="22" max="22" width="17.85546875" style="1" customWidth="1"/>
    <col min="23" max="23" width="3.42578125" style="1" hidden="1" customWidth="1"/>
    <col min="24" max="24" width="20.5703125" style="1" customWidth="1"/>
    <col min="25" max="25" width="3.85546875" style="1" hidden="1" customWidth="1"/>
    <col min="26" max="26" width="18.5703125" style="1" customWidth="1"/>
    <col min="27" max="27" width="24" style="1" customWidth="1"/>
    <col min="28" max="28" width="15.28515625" style="1" customWidth="1"/>
    <col min="29" max="29" width="24.42578125" style="1" customWidth="1"/>
    <col min="30" max="30" width="20.42578125" style="1" customWidth="1"/>
    <col min="31" max="31" width="15.140625" style="1" customWidth="1"/>
    <col min="32" max="32" width="23" style="1" customWidth="1"/>
    <col min="33" max="33" width="19.140625" style="1" customWidth="1"/>
    <col min="34" max="34" width="16.140625" style="1" customWidth="1"/>
    <col min="35" max="16384" width="11.42578125" style="1"/>
  </cols>
  <sheetData>
    <row r="1" spans="1:34 16374:16377" s="17" customFormat="1" ht="14.25" customHeight="1" x14ac:dyDescent="0.2">
      <c r="A1" s="13"/>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XET1" s="14" t="s">
        <v>1</v>
      </c>
      <c r="XEU1" s="15" t="s">
        <v>2</v>
      </c>
      <c r="XEV1" s="16"/>
    </row>
    <row r="2" spans="1:34 16374:16377" s="17" customFormat="1" ht="14.25" customHeight="1" x14ac:dyDescent="0.2">
      <c r="A2" s="13"/>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XET2" s="17" t="s">
        <v>17</v>
      </c>
      <c r="XEU2" s="17">
        <v>5</v>
      </c>
      <c r="XEV2" s="18"/>
    </row>
    <row r="3" spans="1:34 16374:16377" s="17" customFormat="1" ht="14.25" customHeight="1" x14ac:dyDescent="0.2">
      <c r="A3" s="13"/>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XET3" s="17" t="s">
        <v>16</v>
      </c>
      <c r="XEU3" s="17">
        <v>4</v>
      </c>
      <c r="XEV3" s="18"/>
    </row>
    <row r="4" spans="1:34 16374:16377" s="17" customFormat="1" ht="14.25" customHeight="1" x14ac:dyDescent="0.2">
      <c r="A4" s="13"/>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XET4" s="17" t="s">
        <v>15</v>
      </c>
      <c r="XEU4" s="17">
        <v>3</v>
      </c>
      <c r="XEV4" s="18"/>
    </row>
    <row r="5" spans="1:34 16374:16377" s="17" customFormat="1" ht="14.25" customHeight="1" x14ac:dyDescent="0.2">
      <c r="A5" s="13"/>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XET5" s="17" t="s">
        <v>14</v>
      </c>
      <c r="XEU5" s="17">
        <v>2</v>
      </c>
      <c r="XEV5" s="18"/>
    </row>
    <row r="6" spans="1:34 16374:16377" s="17" customFormat="1" ht="14.25" customHeight="1" x14ac:dyDescent="0.2">
      <c r="A6" s="13"/>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XET6" s="17" t="s">
        <v>13</v>
      </c>
      <c r="XEU6" s="17">
        <v>1</v>
      </c>
      <c r="XEV6" s="18"/>
    </row>
    <row r="7" spans="1:34 16374:16377" s="26" customFormat="1" ht="21" customHeight="1" x14ac:dyDescent="0.25">
      <c r="A7" s="63" t="s">
        <v>50</v>
      </c>
      <c r="B7" s="63"/>
      <c r="C7" s="281">
        <v>43131</v>
      </c>
      <c r="D7" s="282"/>
      <c r="E7" s="282"/>
      <c r="F7" s="267"/>
      <c r="G7" s="267"/>
      <c r="H7" s="267"/>
      <c r="I7" s="267"/>
      <c r="J7" s="267"/>
      <c r="K7" s="267"/>
      <c r="L7" s="267"/>
      <c r="M7" s="265" t="s">
        <v>63</v>
      </c>
      <c r="N7" s="265"/>
      <c r="O7" s="265"/>
      <c r="P7" s="265"/>
      <c r="Q7" s="265"/>
      <c r="R7" s="265"/>
      <c r="S7" s="265"/>
      <c r="T7" s="265"/>
      <c r="U7" s="265"/>
      <c r="V7" s="266"/>
      <c r="W7" s="25"/>
      <c r="X7" s="29" t="s">
        <v>59</v>
      </c>
      <c r="Y7" s="30"/>
      <c r="Z7" s="31" t="s">
        <v>70</v>
      </c>
      <c r="AA7" s="29" t="s">
        <v>60</v>
      </c>
      <c r="AB7" s="31"/>
      <c r="AC7" s="29" t="s">
        <v>61</v>
      </c>
      <c r="AD7" s="32"/>
      <c r="AE7" s="140" t="s">
        <v>62</v>
      </c>
      <c r="AF7" s="141"/>
      <c r="AG7" s="27"/>
      <c r="AH7" s="25"/>
      <c r="XET7" s="131" t="s">
        <v>0</v>
      </c>
      <c r="XEU7" s="132"/>
    </row>
    <row r="8" spans="1:34 16374:16377" s="26" customFormat="1" ht="21" customHeight="1" x14ac:dyDescent="0.25">
      <c r="A8" s="145" t="s">
        <v>76</v>
      </c>
      <c r="B8" s="146"/>
      <c r="C8" s="146"/>
      <c r="D8" s="146"/>
      <c r="E8" s="146"/>
      <c r="F8" s="146"/>
      <c r="G8" s="146"/>
      <c r="H8" s="146"/>
      <c r="I8" s="146"/>
      <c r="J8" s="146"/>
      <c r="K8" s="146"/>
      <c r="L8" s="146"/>
      <c r="M8" s="146"/>
      <c r="N8" s="146"/>
      <c r="O8" s="146"/>
      <c r="P8" s="146"/>
      <c r="Q8" s="146"/>
      <c r="R8" s="146"/>
      <c r="S8" s="146"/>
      <c r="T8" s="146"/>
      <c r="U8" s="146"/>
      <c r="V8" s="146"/>
      <c r="W8" s="146"/>
      <c r="X8" s="146"/>
      <c r="Y8" s="146"/>
      <c r="Z8" s="146"/>
      <c r="AA8" s="146"/>
      <c r="AB8" s="146"/>
      <c r="AC8" s="146"/>
      <c r="AD8" s="146"/>
      <c r="AE8" s="146"/>
      <c r="AF8" s="146"/>
      <c r="AG8" s="146"/>
      <c r="AH8" s="147"/>
      <c r="XET8" s="33"/>
      <c r="XEU8" s="34"/>
    </row>
    <row r="9" spans="1:34 16374:16377" ht="15" customHeight="1" x14ac:dyDescent="0.25">
      <c r="A9" s="133" t="s">
        <v>43</v>
      </c>
      <c r="B9" s="133"/>
      <c r="C9" s="133"/>
      <c r="D9" s="133"/>
      <c r="E9" s="133"/>
      <c r="F9" s="133" t="s">
        <v>21</v>
      </c>
      <c r="G9" s="133"/>
      <c r="H9" s="133"/>
      <c r="I9" s="133"/>
      <c r="J9" s="133"/>
      <c r="K9" s="133"/>
      <c r="L9" s="133"/>
      <c r="M9" s="133"/>
      <c r="N9" s="133"/>
      <c r="O9" s="133"/>
      <c r="P9" s="133"/>
      <c r="Q9" s="133"/>
      <c r="R9" s="133"/>
      <c r="S9" s="133"/>
      <c r="T9" s="133"/>
      <c r="U9" s="133"/>
      <c r="V9" s="133"/>
      <c r="W9" s="133"/>
      <c r="X9" s="133"/>
      <c r="Y9" s="133"/>
      <c r="Z9" s="133"/>
      <c r="AA9" s="133"/>
      <c r="AB9" s="133"/>
      <c r="AC9" s="133"/>
      <c r="AD9" s="133"/>
      <c r="AE9" s="100" t="s">
        <v>30</v>
      </c>
      <c r="AF9" s="101"/>
      <c r="AG9" s="101"/>
      <c r="AH9" s="102"/>
      <c r="XET9" s="131" t="s">
        <v>2</v>
      </c>
      <c r="XEU9" s="132"/>
    </row>
    <row r="10" spans="1:34 16374:16377" s="9" customFormat="1" ht="15" customHeight="1" x14ac:dyDescent="0.25">
      <c r="A10" s="134" t="s">
        <v>46</v>
      </c>
      <c r="B10" s="135" t="s">
        <v>47</v>
      </c>
      <c r="C10" s="134" t="s">
        <v>31</v>
      </c>
      <c r="D10" s="134" t="s">
        <v>32</v>
      </c>
      <c r="E10" s="137" t="s">
        <v>33</v>
      </c>
      <c r="F10" s="133" t="s">
        <v>64</v>
      </c>
      <c r="G10" s="133"/>
      <c r="H10" s="133"/>
      <c r="I10" s="133"/>
      <c r="J10" s="133"/>
      <c r="K10" s="138" t="s">
        <v>24</v>
      </c>
      <c r="L10" s="143" t="s">
        <v>23</v>
      </c>
      <c r="M10" s="144"/>
      <c r="N10" s="144"/>
      <c r="O10" s="144"/>
      <c r="P10" s="144"/>
      <c r="Q10" s="144"/>
      <c r="R10" s="144"/>
      <c r="S10" s="144"/>
      <c r="T10" s="144"/>
      <c r="U10" s="144"/>
      <c r="V10" s="144"/>
      <c r="W10" s="144"/>
      <c r="X10" s="144"/>
      <c r="Y10" s="144"/>
      <c r="Z10" s="144"/>
      <c r="AA10" s="142" t="s">
        <v>40</v>
      </c>
      <c r="AB10" s="142"/>
      <c r="AC10" s="142"/>
      <c r="AD10" s="142"/>
      <c r="AE10" s="103"/>
      <c r="AF10" s="104"/>
      <c r="AG10" s="104"/>
      <c r="AH10" s="105"/>
      <c r="XET10" s="8" t="s">
        <v>18</v>
      </c>
      <c r="XEU10" s="8" t="s">
        <v>20</v>
      </c>
      <c r="XEV10" s="8" t="s">
        <v>19</v>
      </c>
    </row>
    <row r="11" spans="1:34 16374:16377" s="9" customFormat="1" ht="15" customHeight="1" x14ac:dyDescent="0.25">
      <c r="A11" s="134"/>
      <c r="B11" s="136"/>
      <c r="C11" s="134"/>
      <c r="D11" s="134"/>
      <c r="E11" s="137"/>
      <c r="F11" s="75" t="s">
        <v>34</v>
      </c>
      <c r="G11" s="75"/>
      <c r="H11" s="75"/>
      <c r="I11" s="75"/>
      <c r="J11" s="75"/>
      <c r="K11" s="139"/>
      <c r="L11" s="76" t="s">
        <v>44</v>
      </c>
      <c r="M11" s="78" t="s">
        <v>22</v>
      </c>
      <c r="N11" s="10"/>
      <c r="O11" s="11"/>
      <c r="P11" s="11"/>
      <c r="Q11" s="11"/>
      <c r="R11" s="11"/>
      <c r="S11" s="11"/>
      <c r="T11" s="11"/>
      <c r="U11" s="80" t="s">
        <v>36</v>
      </c>
      <c r="V11" s="82" t="s">
        <v>35</v>
      </c>
      <c r="W11" s="83"/>
      <c r="X11" s="83"/>
      <c r="Y11" s="83"/>
      <c r="Z11" s="83"/>
      <c r="AA11" s="142"/>
      <c r="AB11" s="142"/>
      <c r="AC11" s="142"/>
      <c r="AD11" s="142"/>
      <c r="AE11" s="106"/>
      <c r="AF11" s="107"/>
      <c r="AG11" s="107"/>
      <c r="AH11" s="108"/>
      <c r="XET11" s="9">
        <v>5</v>
      </c>
      <c r="XEU11" s="9">
        <v>10</v>
      </c>
      <c r="XEV11" s="9">
        <v>20</v>
      </c>
    </row>
    <row r="12" spans="1:34 16374:16377" s="9" customFormat="1" ht="44.25" customHeight="1" thickBot="1" x14ac:dyDescent="0.3">
      <c r="A12" s="135"/>
      <c r="B12" s="136"/>
      <c r="C12" s="135"/>
      <c r="D12" s="135"/>
      <c r="E12" s="79"/>
      <c r="F12" s="6" t="s">
        <v>8</v>
      </c>
      <c r="G12" s="7" t="s">
        <v>51</v>
      </c>
      <c r="H12" s="19" t="s">
        <v>65</v>
      </c>
      <c r="I12" s="12" t="s">
        <v>52</v>
      </c>
      <c r="J12" s="38" t="s">
        <v>10</v>
      </c>
      <c r="K12" s="139"/>
      <c r="L12" s="77"/>
      <c r="M12" s="79"/>
      <c r="N12" s="39"/>
      <c r="O12" s="39" t="s">
        <v>57</v>
      </c>
      <c r="P12" s="39" t="s">
        <v>58</v>
      </c>
      <c r="Q12" s="39" t="s">
        <v>56</v>
      </c>
      <c r="R12" s="39" t="s">
        <v>53</v>
      </c>
      <c r="S12" s="39" t="s">
        <v>54</v>
      </c>
      <c r="T12" s="39" t="s">
        <v>55</v>
      </c>
      <c r="U12" s="81"/>
      <c r="V12" s="40" t="s">
        <v>8</v>
      </c>
      <c r="W12" s="41" t="s">
        <v>51</v>
      </c>
      <c r="X12" s="42" t="s">
        <v>9</v>
      </c>
      <c r="Y12" s="43" t="s">
        <v>52</v>
      </c>
      <c r="Z12" s="44" t="s">
        <v>10</v>
      </c>
      <c r="AA12" s="28" t="s">
        <v>48</v>
      </c>
      <c r="AB12" s="45" t="s">
        <v>37</v>
      </c>
      <c r="AC12" s="35" t="s">
        <v>38</v>
      </c>
      <c r="AD12" s="35" t="s">
        <v>39</v>
      </c>
      <c r="AE12" s="20" t="s">
        <v>26</v>
      </c>
      <c r="AF12" s="46" t="s">
        <v>66</v>
      </c>
      <c r="AG12" s="47" t="s">
        <v>41</v>
      </c>
      <c r="AH12" s="46" t="s">
        <v>42</v>
      </c>
      <c r="XET12" s="9" t="s">
        <v>11</v>
      </c>
      <c r="XEU12" s="9" t="s">
        <v>12</v>
      </c>
      <c r="XEV12" s="9" t="s">
        <v>9</v>
      </c>
      <c r="XEW12" s="9" t="s">
        <v>8</v>
      </c>
    </row>
    <row r="13" spans="1:34 16374:16377" ht="50.25" customHeight="1" x14ac:dyDescent="0.25">
      <c r="A13" s="84" t="s">
        <v>74</v>
      </c>
      <c r="B13" s="59" t="s">
        <v>86</v>
      </c>
      <c r="C13" s="87" t="s">
        <v>77</v>
      </c>
      <c r="D13" s="87" t="s">
        <v>78</v>
      </c>
      <c r="E13" s="64" t="s">
        <v>68</v>
      </c>
      <c r="F13" s="94" t="s">
        <v>15</v>
      </c>
      <c r="G13" s="97" t="str">
        <f>IF(F13="(1) RARA VEZ","1", IF(F13="(2) IMPROBABLE","2",IF(F13="(3) POSIBLE","3",IF(F13="(4) PROBABLE","4",IF(F13="(5) CASI SEGURO","5","")))))</f>
        <v>3</v>
      </c>
      <c r="H13" s="178" t="s">
        <v>18</v>
      </c>
      <c r="I13" s="181" t="str">
        <f>IF(H13="(5) MODERADO","5", IF(H13="(10) MAYOR","10",IF(H13="(20) CATASTROFICO","20","")))</f>
        <v>5</v>
      </c>
      <c r="J13" s="171">
        <f>G13*I13</f>
        <v>15</v>
      </c>
      <c r="K13" s="184" t="s">
        <v>73</v>
      </c>
      <c r="L13" s="48" t="s">
        <v>6</v>
      </c>
      <c r="M13" s="49" t="s">
        <v>11</v>
      </c>
      <c r="N13" s="50">
        <f>IF(M13="SÍ",15,"0")</f>
        <v>15</v>
      </c>
      <c r="O13" s="187">
        <f>SUM(N13:N19)</f>
        <v>55</v>
      </c>
      <c r="P13" s="112">
        <f>IF(AND($O13&gt;=0,$O13&lt;=50),0,IF(AND($O13&gt;50,$O13&lt;=75),1,IF(AND($O13&gt;75,$O13&lt;=100),2,"")))</f>
        <v>1</v>
      </c>
      <c r="Q13" s="112">
        <f>$G13-$P13</f>
        <v>2</v>
      </c>
      <c r="R13" s="109">
        <f>IF($Q13&lt;=0,1,$Q13)</f>
        <v>2</v>
      </c>
      <c r="S13" s="112">
        <f>$I13-$P13</f>
        <v>4</v>
      </c>
      <c r="T13" s="109" t="str">
        <f>IF($S13=19,10,IF($S13=18,5,IF($S13=9,5,IF($S13=8,5,I13))))</f>
        <v>5</v>
      </c>
      <c r="U13" s="175" t="s">
        <v>8</v>
      </c>
      <c r="V13" s="159" t="str">
        <f>IF(AND($U13="PROBABILIDAD",$R13=1),$XET$6,IF(AND($U13="PROBABILIDAD",$R13=2),$XET$5,IF(AND($U13="PROBABILIDAD",$R13=3),$XET$4,IF(AND($U13="PROBABILIDAD",$R13=4),$XET$3,IF(AND($U13="PROBABILIDAD",$R13=5),$XET$2,$F13)))))</f>
        <v>(2) IMPROBABLE</v>
      </c>
      <c r="W13" s="162">
        <f>IF($U13="PROBABILIDAD",$R13,$G13)</f>
        <v>2</v>
      </c>
      <c r="X13" s="165" t="str">
        <f>IF(AND($U13="IMPACTO",$S13=18),$XET$10,IF(AND($U13="IMPACTO",$S13=19),$XEU$10,IF(AND($U13="IMPACTO",$S13=20),$XEV$10,IF(AND($U13="IMPACTO",$S13&lt;10),$XET$10,$H13))))</f>
        <v>(5) MODERADO</v>
      </c>
      <c r="Y13" s="168" t="str">
        <f>IF($U13="IMPACTO",$T13,$I13)</f>
        <v>5</v>
      </c>
      <c r="Z13" s="171">
        <f>+W13*Y13</f>
        <v>10</v>
      </c>
      <c r="AA13" s="67" t="s">
        <v>75</v>
      </c>
      <c r="AB13" s="67" t="s">
        <v>71</v>
      </c>
      <c r="AC13" s="156" t="s">
        <v>72</v>
      </c>
      <c r="AD13" s="122" t="s">
        <v>69</v>
      </c>
      <c r="AE13" s="125"/>
      <c r="AF13" s="128"/>
      <c r="AG13" s="128"/>
      <c r="AH13" s="115"/>
    </row>
    <row r="14" spans="1:34 16374:16377" ht="48" customHeight="1" x14ac:dyDescent="0.25">
      <c r="A14" s="85"/>
      <c r="B14" s="173"/>
      <c r="C14" s="88"/>
      <c r="D14" s="90"/>
      <c r="E14" s="92"/>
      <c r="F14" s="95"/>
      <c r="G14" s="98"/>
      <c r="H14" s="179"/>
      <c r="I14" s="182"/>
      <c r="J14" s="172"/>
      <c r="K14" s="185"/>
      <c r="L14" s="22" t="s">
        <v>7</v>
      </c>
      <c r="M14" s="3" t="s">
        <v>11</v>
      </c>
      <c r="N14" s="2">
        <f>IF(M14="SÍ",5,"0")</f>
        <v>5</v>
      </c>
      <c r="O14" s="182"/>
      <c r="P14" s="113"/>
      <c r="Q14" s="113"/>
      <c r="R14" s="110"/>
      <c r="S14" s="113"/>
      <c r="T14" s="110"/>
      <c r="U14" s="176"/>
      <c r="V14" s="160"/>
      <c r="W14" s="163"/>
      <c r="X14" s="166"/>
      <c r="Y14" s="169"/>
      <c r="Z14" s="172"/>
      <c r="AA14" s="68"/>
      <c r="AB14" s="123"/>
      <c r="AC14" s="157"/>
      <c r="AD14" s="123"/>
      <c r="AE14" s="126"/>
      <c r="AF14" s="129"/>
      <c r="AG14" s="129"/>
      <c r="AH14" s="116"/>
    </row>
    <row r="15" spans="1:34 16374:16377" ht="33" customHeight="1" x14ac:dyDescent="0.25">
      <c r="A15" s="85"/>
      <c r="B15" s="173"/>
      <c r="C15" s="88"/>
      <c r="D15" s="90"/>
      <c r="E15" s="92"/>
      <c r="F15" s="95"/>
      <c r="G15" s="98"/>
      <c r="H15" s="179"/>
      <c r="I15" s="182"/>
      <c r="J15" s="118" t="str">
        <f>IF(AND(J13&gt;=5,J13&lt;=10),"BAJA",IF(AND(J13&gt;=15,J13&lt;=25),"MODERADA",IF(AND(J13&gt;=30,J13&lt;=50),"ALTA",IF(AND(J13&gt;=60,J13&lt;=100),"EXTREMA",""))))</f>
        <v>MODERADA</v>
      </c>
      <c r="K15" s="185"/>
      <c r="L15" s="23" t="s">
        <v>3</v>
      </c>
      <c r="M15" s="3" t="s">
        <v>12</v>
      </c>
      <c r="N15" s="2" t="str">
        <f>IF(M15="SÍ",15,"0")</f>
        <v>0</v>
      </c>
      <c r="O15" s="182"/>
      <c r="P15" s="113"/>
      <c r="Q15" s="113"/>
      <c r="R15" s="110"/>
      <c r="S15" s="113"/>
      <c r="T15" s="110"/>
      <c r="U15" s="176"/>
      <c r="V15" s="160"/>
      <c r="W15" s="163"/>
      <c r="X15" s="166"/>
      <c r="Y15" s="169"/>
      <c r="Z15" s="120" t="str">
        <f>IF(AND($Z13&gt;=5,$Z13&lt;=10),"BAJA",IF(AND($Z13&gt;=15,$Z13&lt;=25),"MODERADA",IF(AND($Z13&gt;=30,$Z13&lt;=50),"ALTA",IF(AND($Z13&gt;=60,$Z13&lt;=100),"EXTREMA",""))))</f>
        <v>BAJA</v>
      </c>
      <c r="AA15" s="68"/>
      <c r="AB15" s="123"/>
      <c r="AC15" s="157"/>
      <c r="AD15" s="123"/>
      <c r="AE15" s="126"/>
      <c r="AF15" s="129"/>
      <c r="AG15" s="129"/>
      <c r="AH15" s="116"/>
    </row>
    <row r="16" spans="1:34 16374:16377" ht="26.25" customHeight="1" x14ac:dyDescent="0.25">
      <c r="A16" s="85"/>
      <c r="B16" s="173"/>
      <c r="C16" s="88"/>
      <c r="D16" s="90"/>
      <c r="E16" s="92"/>
      <c r="F16" s="95"/>
      <c r="G16" s="98"/>
      <c r="H16" s="179"/>
      <c r="I16" s="182"/>
      <c r="J16" s="118"/>
      <c r="K16" s="185"/>
      <c r="L16" s="23" t="s">
        <v>4</v>
      </c>
      <c r="M16" s="3" t="s">
        <v>11</v>
      </c>
      <c r="N16" s="2">
        <f>IF(M16="SÍ",10,"0")</f>
        <v>10</v>
      </c>
      <c r="O16" s="182"/>
      <c r="P16" s="113"/>
      <c r="Q16" s="113"/>
      <c r="R16" s="110"/>
      <c r="S16" s="113"/>
      <c r="T16" s="110"/>
      <c r="U16" s="176"/>
      <c r="V16" s="160"/>
      <c r="W16" s="163"/>
      <c r="X16" s="166"/>
      <c r="Y16" s="169"/>
      <c r="Z16" s="120"/>
      <c r="AA16" s="68"/>
      <c r="AB16" s="123"/>
      <c r="AC16" s="157"/>
      <c r="AD16" s="123"/>
      <c r="AE16" s="126"/>
      <c r="AF16" s="129"/>
      <c r="AG16" s="129"/>
      <c r="AH16" s="116"/>
    </row>
    <row r="17" spans="1:34" ht="92.25" customHeight="1" x14ac:dyDescent="0.25">
      <c r="A17" s="85"/>
      <c r="B17" s="173"/>
      <c r="C17" s="88"/>
      <c r="D17" s="90"/>
      <c r="E17" s="92"/>
      <c r="F17" s="95"/>
      <c r="G17" s="98"/>
      <c r="H17" s="179"/>
      <c r="I17" s="182"/>
      <c r="J17" s="118"/>
      <c r="K17" s="185"/>
      <c r="L17" s="22" t="s">
        <v>29</v>
      </c>
      <c r="M17" s="3" t="s">
        <v>11</v>
      </c>
      <c r="N17" s="2">
        <f>IF(M17="SÍ",15,"0")</f>
        <v>15</v>
      </c>
      <c r="O17" s="182"/>
      <c r="P17" s="113"/>
      <c r="Q17" s="113"/>
      <c r="R17" s="110"/>
      <c r="S17" s="113"/>
      <c r="T17" s="110"/>
      <c r="U17" s="176"/>
      <c r="V17" s="160"/>
      <c r="W17" s="163"/>
      <c r="X17" s="166"/>
      <c r="Y17" s="169"/>
      <c r="Z17" s="120"/>
      <c r="AA17" s="68"/>
      <c r="AB17" s="123"/>
      <c r="AC17" s="157"/>
      <c r="AD17" s="123"/>
      <c r="AE17" s="126"/>
      <c r="AF17" s="129"/>
      <c r="AG17" s="129"/>
      <c r="AH17" s="116"/>
    </row>
    <row r="18" spans="1:34" ht="51" customHeight="1" x14ac:dyDescent="0.25">
      <c r="A18" s="85"/>
      <c r="B18" s="173"/>
      <c r="C18" s="88"/>
      <c r="D18" s="90"/>
      <c r="E18" s="92"/>
      <c r="F18" s="95"/>
      <c r="G18" s="98"/>
      <c r="H18" s="179"/>
      <c r="I18" s="182"/>
      <c r="J18" s="118"/>
      <c r="K18" s="185"/>
      <c r="L18" s="22" t="s">
        <v>5</v>
      </c>
      <c r="M18" s="3" t="s">
        <v>11</v>
      </c>
      <c r="N18" s="2">
        <f>IF(M18="SÍ",10,"0")</f>
        <v>10</v>
      </c>
      <c r="O18" s="182"/>
      <c r="P18" s="113"/>
      <c r="Q18" s="113"/>
      <c r="R18" s="110"/>
      <c r="S18" s="113"/>
      <c r="T18" s="110"/>
      <c r="U18" s="176"/>
      <c r="V18" s="160"/>
      <c r="W18" s="163"/>
      <c r="X18" s="166"/>
      <c r="Y18" s="169"/>
      <c r="Z18" s="120"/>
      <c r="AA18" s="68"/>
      <c r="AB18" s="123"/>
      <c r="AC18" s="157"/>
      <c r="AD18" s="123"/>
      <c r="AE18" s="126"/>
      <c r="AF18" s="129"/>
      <c r="AG18" s="129"/>
      <c r="AH18" s="116"/>
    </row>
    <row r="19" spans="1:34" ht="59.25" customHeight="1" thickBot="1" x14ac:dyDescent="0.3">
      <c r="A19" s="86"/>
      <c r="B19" s="174"/>
      <c r="C19" s="89"/>
      <c r="D19" s="91"/>
      <c r="E19" s="93"/>
      <c r="F19" s="96"/>
      <c r="G19" s="99"/>
      <c r="H19" s="180"/>
      <c r="I19" s="183"/>
      <c r="J19" s="119"/>
      <c r="K19" s="186"/>
      <c r="L19" s="52" t="s">
        <v>28</v>
      </c>
      <c r="M19" s="53" t="s">
        <v>12</v>
      </c>
      <c r="N19" s="54" t="str">
        <f>IF(M19="SÍ",30,"0")</f>
        <v>0</v>
      </c>
      <c r="O19" s="183"/>
      <c r="P19" s="114"/>
      <c r="Q19" s="114"/>
      <c r="R19" s="111"/>
      <c r="S19" s="114"/>
      <c r="T19" s="111"/>
      <c r="U19" s="177"/>
      <c r="V19" s="161"/>
      <c r="W19" s="164"/>
      <c r="X19" s="167"/>
      <c r="Y19" s="170"/>
      <c r="Z19" s="121"/>
      <c r="AA19" s="69"/>
      <c r="AB19" s="124"/>
      <c r="AC19" s="158"/>
      <c r="AD19" s="124"/>
      <c r="AE19" s="127"/>
      <c r="AF19" s="130"/>
      <c r="AG19" s="130"/>
      <c r="AH19" s="117"/>
    </row>
    <row r="20" spans="1:34" ht="50.25" customHeight="1" x14ac:dyDescent="0.25">
      <c r="A20" s="84" t="s">
        <v>84</v>
      </c>
      <c r="B20" s="262" t="s">
        <v>85</v>
      </c>
      <c r="C20" s="64" t="s">
        <v>79</v>
      </c>
      <c r="D20" s="87" t="s">
        <v>80</v>
      </c>
      <c r="E20" s="87" t="s">
        <v>81</v>
      </c>
      <c r="F20" s="151" t="s">
        <v>13</v>
      </c>
      <c r="G20" s="153" t="str">
        <f>IF(F20="(1) RARA VEZ","1", IF(F20="(2) IMPROBABLE","2",IF(F20="(3) POSIBLE","3",IF(F20="(4) PROBABLE","4",IF(F20="(5) CASI SEGURO","5","")))))</f>
        <v>1</v>
      </c>
      <c r="H20" s="154" t="s">
        <v>20</v>
      </c>
      <c r="I20" s="203" t="str">
        <f>IF(H20="(5) MODERADO","5", IF(H20="(10) MAYOR","10",IF(H20="(20) CATASTROFICO","20","")))</f>
        <v>10</v>
      </c>
      <c r="J20" s="190">
        <f>G20*I20</f>
        <v>10</v>
      </c>
      <c r="K20" s="205"/>
      <c r="L20" s="48" t="s">
        <v>6</v>
      </c>
      <c r="M20" s="49" t="s">
        <v>11</v>
      </c>
      <c r="N20" s="50">
        <f>IF(M20="SÍ",15,"0")</f>
        <v>15</v>
      </c>
      <c r="O20" s="187">
        <f>SUM(N20:N26)</f>
        <v>85</v>
      </c>
      <c r="P20" s="112">
        <f>IF(AND($O20&gt;=0,$O20&lt;=50),0,IF(AND($O20&gt;50,$O20&lt;=75),1,IF(AND($O20&gt;75,$O20&lt;=100),2,"")))</f>
        <v>2</v>
      </c>
      <c r="Q20" s="112">
        <f>$G20-$P20</f>
        <v>-1</v>
      </c>
      <c r="R20" s="109">
        <f>IF($Q20&lt;=0,1,$Q20)</f>
        <v>1</v>
      </c>
      <c r="S20" s="112">
        <f>$I20-$P20</f>
        <v>8</v>
      </c>
      <c r="T20" s="201">
        <f>IF($S20=19,10,IF($S20=18,5,IF($S20=9,5,IF($S20=8,5,I20))))</f>
        <v>5</v>
      </c>
      <c r="U20" s="175" t="s">
        <v>8</v>
      </c>
      <c r="V20" s="159" t="str">
        <f>IF(AND($U20="PROBABILIDAD",$R20=1),$XET$6,IF(AND($U20="PROBABILIDAD",$R20=2),$XET$5,IF(AND($U20="PROBABILIDAD",$R20=3),$XET$4,IF(AND($U20="PROBABILIDAD",$R20=4),$XET$3,IF(AND($U20="PROBABILIDAD",$R20=5),$XET$2,$F20)))))</f>
        <v>(1) RARA VEZ</v>
      </c>
      <c r="W20" s="188">
        <f>IF($U20="PROBABILIDAD",$R20,$G20)</f>
        <v>1</v>
      </c>
      <c r="X20" s="165" t="str">
        <f>IF(AND($U20="IMPACTO",$S20=18),$XET$10,IF(AND($U20="IMPACTO",$S20=19),$XEU$10,IF(AND($U20="IMPACTO",$S20=20),$XEV$10,IF(AND($U20="IMPACTO",$S20&lt;10),$XET$10,$H20))))</f>
        <v>(10) MAYOR</v>
      </c>
      <c r="Y20" s="168" t="str">
        <f>IF($U20="IMPACTO",$T20,$I20)</f>
        <v>10</v>
      </c>
      <c r="Z20" s="190">
        <f>+W20*Y20</f>
        <v>10</v>
      </c>
      <c r="AA20" s="70"/>
      <c r="AB20" s="70"/>
      <c r="AC20" s="197" t="s">
        <v>82</v>
      </c>
      <c r="AD20" s="197" t="s">
        <v>83</v>
      </c>
      <c r="AE20" s="70"/>
      <c r="AF20" s="70"/>
      <c r="AG20" s="70"/>
      <c r="AH20" s="115"/>
    </row>
    <row r="21" spans="1:34" ht="48" customHeight="1" x14ac:dyDescent="0.25">
      <c r="A21" s="85"/>
      <c r="B21" s="263"/>
      <c r="C21" s="65"/>
      <c r="D21" s="149"/>
      <c r="E21" s="149"/>
      <c r="F21" s="152"/>
      <c r="G21" s="73"/>
      <c r="H21" s="155"/>
      <c r="I21" s="204"/>
      <c r="J21" s="191"/>
      <c r="K21" s="206"/>
      <c r="L21" s="22" t="s">
        <v>7</v>
      </c>
      <c r="M21" s="3" t="s">
        <v>11</v>
      </c>
      <c r="N21" s="2">
        <f>IF(M21="SÍ",5,"0")</f>
        <v>5</v>
      </c>
      <c r="O21" s="207"/>
      <c r="P21" s="113"/>
      <c r="Q21" s="113"/>
      <c r="R21" s="110"/>
      <c r="S21" s="113"/>
      <c r="T21" s="202"/>
      <c r="U21" s="176"/>
      <c r="V21" s="160"/>
      <c r="W21" s="189"/>
      <c r="X21" s="166"/>
      <c r="Y21" s="169"/>
      <c r="Z21" s="191"/>
      <c r="AA21" s="71"/>
      <c r="AB21" s="71"/>
      <c r="AC21" s="198"/>
      <c r="AD21" s="98"/>
      <c r="AE21" s="71"/>
      <c r="AF21" s="71"/>
      <c r="AG21" s="71"/>
      <c r="AH21" s="116"/>
    </row>
    <row r="22" spans="1:34" ht="33" customHeight="1" x14ac:dyDescent="0.25">
      <c r="A22" s="85"/>
      <c r="B22" s="263"/>
      <c r="C22" s="65"/>
      <c r="D22" s="149"/>
      <c r="E22" s="149"/>
      <c r="F22" s="152"/>
      <c r="G22" s="73"/>
      <c r="H22" s="155"/>
      <c r="I22" s="204"/>
      <c r="J22" s="208" t="str">
        <f>IF(AND(J20&gt;=5,J20&lt;=10),"BAJA",IF(AND(J20&gt;=15,J20&lt;=25),"MODERADA",IF(AND(J20&gt;=30,J20&lt;=50),"ALTA",IF(AND(J20&gt;=60,J20&lt;=100),"EXTREMA",""))))</f>
        <v>BAJA</v>
      </c>
      <c r="K22" s="206"/>
      <c r="L22" s="23" t="s">
        <v>3</v>
      </c>
      <c r="M22" s="3" t="s">
        <v>12</v>
      </c>
      <c r="N22" s="2" t="str">
        <f>IF(M22="SÍ",15,"0")</f>
        <v>0</v>
      </c>
      <c r="O22" s="207"/>
      <c r="P22" s="113"/>
      <c r="Q22" s="113"/>
      <c r="R22" s="110"/>
      <c r="S22" s="113"/>
      <c r="T22" s="202"/>
      <c r="U22" s="176"/>
      <c r="V22" s="160"/>
      <c r="W22" s="189"/>
      <c r="X22" s="166"/>
      <c r="Y22" s="169"/>
      <c r="Z22" s="192" t="str">
        <f>IF(AND($Z20&gt;=5,$Z20&lt;=10),"BAJA",IF(AND($Z20&gt;=15,$Z20&lt;=25),"MODERADA",IF(AND($Z20&gt;=30,$Z20&lt;=50),"ALTA",IF(AND($Z20&gt;=60,$Z20&lt;=100),"EXTREMA",""))))</f>
        <v>BAJA</v>
      </c>
      <c r="AA22" s="71"/>
      <c r="AB22" s="71"/>
      <c r="AC22" s="198"/>
      <c r="AD22" s="98"/>
      <c r="AE22" s="71"/>
      <c r="AF22" s="71"/>
      <c r="AG22" s="71"/>
      <c r="AH22" s="116"/>
    </row>
    <row r="23" spans="1:34" ht="26.25" customHeight="1" x14ac:dyDescent="0.25">
      <c r="A23" s="85"/>
      <c r="B23" s="263"/>
      <c r="C23" s="65"/>
      <c r="D23" s="149"/>
      <c r="E23" s="149"/>
      <c r="F23" s="152"/>
      <c r="G23" s="73"/>
      <c r="H23" s="155"/>
      <c r="I23" s="204"/>
      <c r="J23" s="209"/>
      <c r="K23" s="206"/>
      <c r="L23" s="23" t="s">
        <v>4</v>
      </c>
      <c r="M23" s="3" t="s">
        <v>11</v>
      </c>
      <c r="N23" s="2">
        <f>IF(M23="SÍ",10,"0")</f>
        <v>10</v>
      </c>
      <c r="O23" s="207"/>
      <c r="P23" s="113"/>
      <c r="Q23" s="113"/>
      <c r="R23" s="110"/>
      <c r="S23" s="113"/>
      <c r="T23" s="202"/>
      <c r="U23" s="176"/>
      <c r="V23" s="160"/>
      <c r="W23" s="189"/>
      <c r="X23" s="166"/>
      <c r="Y23" s="169"/>
      <c r="Z23" s="193"/>
      <c r="AA23" s="71"/>
      <c r="AB23" s="71"/>
      <c r="AC23" s="198"/>
      <c r="AD23" s="98"/>
      <c r="AE23" s="71"/>
      <c r="AF23" s="71"/>
      <c r="AG23" s="71"/>
      <c r="AH23" s="116"/>
    </row>
    <row r="24" spans="1:34" ht="45" customHeight="1" x14ac:dyDescent="0.25">
      <c r="A24" s="85"/>
      <c r="B24" s="263"/>
      <c r="C24" s="65"/>
      <c r="D24" s="149"/>
      <c r="E24" s="149"/>
      <c r="F24" s="152"/>
      <c r="G24" s="73"/>
      <c r="H24" s="155"/>
      <c r="I24" s="204"/>
      <c r="J24" s="209"/>
      <c r="K24" s="206"/>
      <c r="L24" s="22" t="s">
        <v>29</v>
      </c>
      <c r="M24" s="3" t="s">
        <v>11</v>
      </c>
      <c r="N24" s="2">
        <f>IF(M24="SÍ",15,"0")</f>
        <v>15</v>
      </c>
      <c r="O24" s="207"/>
      <c r="P24" s="113"/>
      <c r="Q24" s="113"/>
      <c r="R24" s="110"/>
      <c r="S24" s="113"/>
      <c r="T24" s="202"/>
      <c r="U24" s="176"/>
      <c r="V24" s="160"/>
      <c r="W24" s="189"/>
      <c r="X24" s="166"/>
      <c r="Y24" s="169"/>
      <c r="Z24" s="193"/>
      <c r="AA24" s="71"/>
      <c r="AB24" s="71"/>
      <c r="AC24" s="198"/>
      <c r="AD24" s="98"/>
      <c r="AE24" s="71"/>
      <c r="AF24" s="71"/>
      <c r="AG24" s="71"/>
      <c r="AH24" s="116"/>
    </row>
    <row r="25" spans="1:34" ht="51" customHeight="1" x14ac:dyDescent="0.25">
      <c r="A25" s="85"/>
      <c r="B25" s="263"/>
      <c r="C25" s="65"/>
      <c r="D25" s="149"/>
      <c r="E25" s="149"/>
      <c r="F25" s="152"/>
      <c r="G25" s="73"/>
      <c r="H25" s="155"/>
      <c r="I25" s="204"/>
      <c r="J25" s="209"/>
      <c r="K25" s="206"/>
      <c r="L25" s="22" t="s">
        <v>5</v>
      </c>
      <c r="M25" s="3" t="s">
        <v>11</v>
      </c>
      <c r="N25" s="2">
        <f>IF(M25="SÍ",10,"0")</f>
        <v>10</v>
      </c>
      <c r="O25" s="207"/>
      <c r="P25" s="113"/>
      <c r="Q25" s="113"/>
      <c r="R25" s="110"/>
      <c r="S25" s="113"/>
      <c r="T25" s="202"/>
      <c r="U25" s="176"/>
      <c r="V25" s="160"/>
      <c r="W25" s="189"/>
      <c r="X25" s="166"/>
      <c r="Y25" s="169"/>
      <c r="Z25" s="193"/>
      <c r="AA25" s="71"/>
      <c r="AB25" s="71"/>
      <c r="AC25" s="198"/>
      <c r="AD25" s="98"/>
      <c r="AE25" s="71"/>
      <c r="AF25" s="71"/>
      <c r="AG25" s="71"/>
      <c r="AH25" s="116"/>
    </row>
    <row r="26" spans="1:34" ht="39.75" customHeight="1" thickBot="1" x14ac:dyDescent="0.3">
      <c r="A26" s="148"/>
      <c r="B26" s="263"/>
      <c r="C26" s="66"/>
      <c r="D26" s="150"/>
      <c r="E26" s="150"/>
      <c r="F26" s="152"/>
      <c r="G26" s="73"/>
      <c r="H26" s="155"/>
      <c r="I26" s="204"/>
      <c r="J26" s="209"/>
      <c r="K26" s="206"/>
      <c r="L26" s="24" t="s">
        <v>28</v>
      </c>
      <c r="M26" s="4" t="s">
        <v>11</v>
      </c>
      <c r="N26" s="37">
        <f>IF(M26="SÍ",30,"0")</f>
        <v>30</v>
      </c>
      <c r="O26" s="207"/>
      <c r="P26" s="113"/>
      <c r="Q26" s="113"/>
      <c r="R26" s="110"/>
      <c r="S26" s="113"/>
      <c r="T26" s="202"/>
      <c r="U26" s="176"/>
      <c r="V26" s="160"/>
      <c r="W26" s="189"/>
      <c r="X26" s="166"/>
      <c r="Y26" s="169"/>
      <c r="Z26" s="193"/>
      <c r="AA26" s="71"/>
      <c r="AB26" s="71"/>
      <c r="AC26" s="199"/>
      <c r="AD26" s="200"/>
      <c r="AE26" s="71"/>
      <c r="AF26" s="71"/>
      <c r="AG26" s="71"/>
      <c r="AH26" s="116"/>
    </row>
    <row r="27" spans="1:34" ht="50.25" customHeight="1" x14ac:dyDescent="0.25">
      <c r="A27" s="56" t="s">
        <v>101</v>
      </c>
      <c r="B27" s="59" t="s">
        <v>87</v>
      </c>
      <c r="C27" s="87" t="s">
        <v>88</v>
      </c>
      <c r="D27" s="87" t="s">
        <v>89</v>
      </c>
      <c r="E27" s="87" t="s">
        <v>90</v>
      </c>
      <c r="F27" s="151" t="s">
        <v>14</v>
      </c>
      <c r="G27" s="153" t="str">
        <f>IF(F27="(1) RARA VEZ","1", IF(F27="(2) IMPROBABLE","2",IF(F27="(3) POSIBLE","3",IF(F27="(4) PROBABLE","4",IF(F27="(5) CASI SEGURO","5","")))))</f>
        <v>2</v>
      </c>
      <c r="H27" s="154" t="s">
        <v>19</v>
      </c>
      <c r="I27" s="203" t="str">
        <f>IF(H27="(5) MODERADO","5", IF(H27="(10) MAYOR","10",IF(H27="(20) CATASTROFICO","20","")))</f>
        <v>20</v>
      </c>
      <c r="J27" s="190">
        <f>+G27*I27</f>
        <v>40</v>
      </c>
      <c r="K27" s="235" t="s">
        <v>91</v>
      </c>
      <c r="L27" s="48" t="s">
        <v>6</v>
      </c>
      <c r="M27" s="49" t="s">
        <v>11</v>
      </c>
      <c r="N27" s="51">
        <f>IF(M27="SÍ",15,"0")</f>
        <v>15</v>
      </c>
      <c r="O27" s="187">
        <f>SUM(N27:N33)</f>
        <v>85</v>
      </c>
      <c r="P27" s="112">
        <f>IF(AND($O27&gt;=0,$O27&lt;=50),0,IF(AND($O27&gt;50,$O27&lt;=75),1,IF(AND($O27&gt;75,$O27&lt;=100),2,"")))</f>
        <v>2</v>
      </c>
      <c r="Q27" s="112">
        <f>$G27-$P27</f>
        <v>0</v>
      </c>
      <c r="R27" s="109">
        <f>IF($Q27&lt;=0,1,$Q27)</f>
        <v>1</v>
      </c>
      <c r="S27" s="112">
        <f>$I27-$P27</f>
        <v>18</v>
      </c>
      <c r="T27" s="201">
        <f>IF($S27=19,10,IF($S27=18,5,IF($S27=9,5,IF($S27=8,5,I27))))</f>
        <v>5</v>
      </c>
      <c r="U27" s="175" t="s">
        <v>8</v>
      </c>
      <c r="V27" s="159" t="str">
        <f>IF(AND($U27="PROBABILIDAD",$R27=1),$XET$6,IF(AND($U27="PROBABILIDAD",$R27=2),$XET$5,IF(AND($U27="PROBABILIDAD",$R27=3),$XET$4,IF(AND($U27="PROBABILIDAD",$R27=4),$XET$3,IF(AND($U27="PROBABILIDAD",$R27=5),$XET$2,$F27)))))</f>
        <v>(1) RARA VEZ</v>
      </c>
      <c r="W27" s="188">
        <f>IF($U27="PROBABILIDAD",$R27,$G27)</f>
        <v>1</v>
      </c>
      <c r="X27" s="165" t="str">
        <f>IF(AND($U27="IMPACTO",$S27=18),$XET$10,IF(AND($U27="IMPACTO",$S27=19),$XEU$10,IF(AND($U27="IMPACTO",$S27=20),$XEV$10,IF(AND($U27="IMPACTO",$S27&lt;10),$XET$10,$H27))))</f>
        <v>(20) CATASTROFICO</v>
      </c>
      <c r="Y27" s="168" t="str">
        <f>IF($U27="IMPACTO",$T27,$I27)</f>
        <v>20</v>
      </c>
      <c r="Z27" s="223">
        <f>+W27*Y27</f>
        <v>20</v>
      </c>
      <c r="AA27" s="72" t="s">
        <v>92</v>
      </c>
      <c r="AB27" s="218">
        <v>2018</v>
      </c>
      <c r="AC27" s="122" t="s">
        <v>93</v>
      </c>
      <c r="AD27" s="122" t="s">
        <v>94</v>
      </c>
      <c r="AE27" s="70"/>
      <c r="AF27" s="70"/>
      <c r="AG27" s="70"/>
      <c r="AH27" s="115"/>
    </row>
    <row r="28" spans="1:34" ht="48" customHeight="1" x14ac:dyDescent="0.25">
      <c r="A28" s="57"/>
      <c r="B28" s="60"/>
      <c r="C28" s="194"/>
      <c r="D28" s="149"/>
      <c r="E28" s="194"/>
      <c r="F28" s="152"/>
      <c r="G28" s="73"/>
      <c r="H28" s="155"/>
      <c r="I28" s="204"/>
      <c r="J28" s="191"/>
      <c r="K28" s="236"/>
      <c r="L28" s="22" t="s">
        <v>7</v>
      </c>
      <c r="M28" s="3" t="s">
        <v>11</v>
      </c>
      <c r="N28" s="37">
        <f>IF(M28="SÍ",5,"0")</f>
        <v>5</v>
      </c>
      <c r="O28" s="207"/>
      <c r="P28" s="113"/>
      <c r="Q28" s="113"/>
      <c r="R28" s="110"/>
      <c r="S28" s="113"/>
      <c r="T28" s="202"/>
      <c r="U28" s="176"/>
      <c r="V28" s="160"/>
      <c r="W28" s="189"/>
      <c r="X28" s="166"/>
      <c r="Y28" s="169"/>
      <c r="Z28" s="191"/>
      <c r="AA28" s="73"/>
      <c r="AB28" s="219"/>
      <c r="AC28" s="220"/>
      <c r="AD28" s="216"/>
      <c r="AE28" s="71"/>
      <c r="AF28" s="71"/>
      <c r="AG28" s="71"/>
      <c r="AH28" s="116"/>
    </row>
    <row r="29" spans="1:34" ht="33" customHeight="1" x14ac:dyDescent="0.25">
      <c r="A29" s="57"/>
      <c r="B29" s="60"/>
      <c r="C29" s="194"/>
      <c r="D29" s="149"/>
      <c r="E29" s="194"/>
      <c r="F29" s="152"/>
      <c r="G29" s="73"/>
      <c r="H29" s="155"/>
      <c r="I29" s="204"/>
      <c r="J29" s="208" t="str">
        <f>IF(AND(J27&gt;=5,J27&lt;=10),"BAJA",IF(AND(J27&gt;=15,J27&lt;=25),"MODERADA",IF(AND(J27&gt;=30,J27&lt;=50),"ALTA",IF(AND(J27&gt;=60,J27&lt;=100),"EXTREMA",""))))</f>
        <v>ALTA</v>
      </c>
      <c r="K29" s="236"/>
      <c r="L29" s="23" t="s">
        <v>3</v>
      </c>
      <c r="M29" s="3" t="s">
        <v>12</v>
      </c>
      <c r="N29" s="37" t="str">
        <f>IF(M29="SÍ",15,"0")</f>
        <v>0</v>
      </c>
      <c r="O29" s="207"/>
      <c r="P29" s="113"/>
      <c r="Q29" s="113"/>
      <c r="R29" s="110"/>
      <c r="S29" s="113"/>
      <c r="T29" s="202"/>
      <c r="U29" s="176"/>
      <c r="V29" s="160"/>
      <c r="W29" s="189"/>
      <c r="X29" s="166"/>
      <c r="Y29" s="169"/>
      <c r="Z29" s="192" t="str">
        <f>IF(AND($Z27&gt;=5,$Z27&lt;=10),"BAJA",IF(AND($Z27&gt;=15,$Z27&lt;=25),"MODERADA",IF(AND($Z27&gt;=30,$Z27&lt;=50),"ALTA",IF(AND($Z27&gt;=60,$Z27&lt;=100),"EXTREMA",""))))</f>
        <v>MODERADA</v>
      </c>
      <c r="AA29" s="73"/>
      <c r="AB29" s="219"/>
      <c r="AC29" s="220"/>
      <c r="AD29" s="216"/>
      <c r="AE29" s="71"/>
      <c r="AF29" s="71"/>
      <c r="AG29" s="71"/>
      <c r="AH29" s="116"/>
    </row>
    <row r="30" spans="1:34" ht="26.25" customHeight="1" x14ac:dyDescent="0.25">
      <c r="A30" s="57"/>
      <c r="B30" s="60"/>
      <c r="C30" s="194"/>
      <c r="D30" s="149"/>
      <c r="E30" s="194"/>
      <c r="F30" s="152"/>
      <c r="G30" s="73"/>
      <c r="H30" s="155"/>
      <c r="I30" s="204"/>
      <c r="J30" s="209"/>
      <c r="K30" s="236"/>
      <c r="L30" s="23" t="s">
        <v>4</v>
      </c>
      <c r="M30" s="3" t="s">
        <v>11</v>
      </c>
      <c r="N30" s="37">
        <f>IF(M30="SÍ",10,"0")</f>
        <v>10</v>
      </c>
      <c r="O30" s="207"/>
      <c r="P30" s="113"/>
      <c r="Q30" s="113"/>
      <c r="R30" s="110"/>
      <c r="S30" s="113"/>
      <c r="T30" s="202"/>
      <c r="U30" s="176"/>
      <c r="V30" s="160"/>
      <c r="W30" s="189"/>
      <c r="X30" s="166"/>
      <c r="Y30" s="169"/>
      <c r="Z30" s="193"/>
      <c r="AA30" s="73"/>
      <c r="AB30" s="219"/>
      <c r="AC30" s="220"/>
      <c r="AD30" s="216"/>
      <c r="AE30" s="71"/>
      <c r="AF30" s="71"/>
      <c r="AG30" s="71"/>
      <c r="AH30" s="116"/>
    </row>
    <row r="31" spans="1:34" ht="45" customHeight="1" x14ac:dyDescent="0.25">
      <c r="A31" s="57"/>
      <c r="B31" s="60"/>
      <c r="C31" s="194"/>
      <c r="D31" s="149"/>
      <c r="E31" s="194"/>
      <c r="F31" s="152"/>
      <c r="G31" s="73"/>
      <c r="H31" s="155"/>
      <c r="I31" s="204"/>
      <c r="J31" s="209"/>
      <c r="K31" s="236"/>
      <c r="L31" s="22" t="s">
        <v>29</v>
      </c>
      <c r="M31" s="3" t="s">
        <v>11</v>
      </c>
      <c r="N31" s="37">
        <f>IF(M31="SÍ",15,"0")</f>
        <v>15</v>
      </c>
      <c r="O31" s="207"/>
      <c r="P31" s="113"/>
      <c r="Q31" s="113"/>
      <c r="R31" s="110"/>
      <c r="S31" s="113"/>
      <c r="T31" s="202"/>
      <c r="U31" s="176"/>
      <c r="V31" s="160"/>
      <c r="W31" s="189"/>
      <c r="X31" s="166"/>
      <c r="Y31" s="169"/>
      <c r="Z31" s="193"/>
      <c r="AA31" s="73"/>
      <c r="AB31" s="219"/>
      <c r="AC31" s="220"/>
      <c r="AD31" s="216"/>
      <c r="AE31" s="71"/>
      <c r="AF31" s="71"/>
      <c r="AG31" s="71"/>
      <c r="AH31" s="116"/>
    </row>
    <row r="32" spans="1:34" ht="51" customHeight="1" x14ac:dyDescent="0.25">
      <c r="A32" s="57"/>
      <c r="B32" s="60"/>
      <c r="C32" s="194"/>
      <c r="D32" s="149"/>
      <c r="E32" s="194"/>
      <c r="F32" s="152"/>
      <c r="G32" s="73"/>
      <c r="H32" s="155"/>
      <c r="I32" s="204"/>
      <c r="J32" s="209"/>
      <c r="K32" s="236"/>
      <c r="L32" s="22" t="s">
        <v>5</v>
      </c>
      <c r="M32" s="3" t="s">
        <v>11</v>
      </c>
      <c r="N32" s="37">
        <f>IF(M32="SÍ",10,"0")</f>
        <v>10</v>
      </c>
      <c r="O32" s="207"/>
      <c r="P32" s="113"/>
      <c r="Q32" s="113"/>
      <c r="R32" s="110"/>
      <c r="S32" s="113"/>
      <c r="T32" s="202"/>
      <c r="U32" s="176"/>
      <c r="V32" s="160"/>
      <c r="W32" s="189"/>
      <c r="X32" s="166"/>
      <c r="Y32" s="169"/>
      <c r="Z32" s="193"/>
      <c r="AA32" s="73"/>
      <c r="AB32" s="219"/>
      <c r="AC32" s="220"/>
      <c r="AD32" s="216"/>
      <c r="AE32" s="71"/>
      <c r="AF32" s="71"/>
      <c r="AG32" s="71"/>
      <c r="AH32" s="116"/>
    </row>
    <row r="33" spans="1:34" ht="39.75" customHeight="1" thickBot="1" x14ac:dyDescent="0.3">
      <c r="A33" s="57"/>
      <c r="B33" s="60"/>
      <c r="C33" s="195"/>
      <c r="D33" s="150"/>
      <c r="E33" s="195"/>
      <c r="F33" s="196"/>
      <c r="G33" s="74"/>
      <c r="H33" s="212"/>
      <c r="I33" s="204"/>
      <c r="J33" s="214"/>
      <c r="K33" s="236"/>
      <c r="L33" s="24" t="s">
        <v>28</v>
      </c>
      <c r="M33" s="4" t="s">
        <v>11</v>
      </c>
      <c r="N33" s="37">
        <f>IF(M33="SÍ",30,"0")</f>
        <v>30</v>
      </c>
      <c r="O33" s="237"/>
      <c r="P33" s="211"/>
      <c r="Q33" s="211"/>
      <c r="R33" s="210"/>
      <c r="S33" s="211"/>
      <c r="T33" s="224"/>
      <c r="U33" s="225"/>
      <c r="V33" s="221"/>
      <c r="W33" s="189"/>
      <c r="X33" s="222"/>
      <c r="Y33" s="169"/>
      <c r="Z33" s="215"/>
      <c r="AA33" s="74"/>
      <c r="AB33" s="219"/>
      <c r="AC33" s="220"/>
      <c r="AD33" s="216"/>
      <c r="AE33" s="217"/>
      <c r="AF33" s="217"/>
      <c r="AG33" s="217"/>
      <c r="AH33" s="213"/>
    </row>
    <row r="34" spans="1:34" ht="50.25" customHeight="1" x14ac:dyDescent="0.25">
      <c r="A34" s="57"/>
      <c r="B34" s="60"/>
      <c r="C34" s="257" t="s">
        <v>95</v>
      </c>
      <c r="D34" s="149" t="s">
        <v>96</v>
      </c>
      <c r="E34" s="149" t="s">
        <v>97</v>
      </c>
      <c r="F34" s="260" t="s">
        <v>13</v>
      </c>
      <c r="G34" s="200" t="str">
        <f>IF(F34="(1) RARA VEZ","1", IF(F34="(2) IMPROBABLE","2",IF(F34="(3) POSIBLE","3",IF(F34="(4) PROBABLE","4",IF(F34="(5) CASI SEGURO","5","")))))</f>
        <v>1</v>
      </c>
      <c r="H34" s="226" t="s">
        <v>19</v>
      </c>
      <c r="I34" s="204" t="str">
        <f>IF(H34="(5) MODERADO","5", IF(H34="(10) MAYOR","10",IF(H34="(20) CATASTROFICO","20","")))</f>
        <v>20</v>
      </c>
      <c r="J34" s="223">
        <f>+G34*I34</f>
        <v>20</v>
      </c>
      <c r="K34" s="247" t="s">
        <v>102</v>
      </c>
      <c r="L34" s="21" t="s">
        <v>6</v>
      </c>
      <c r="M34" s="3" t="s">
        <v>12</v>
      </c>
      <c r="N34" s="36" t="str">
        <f>IF(M34="SÍ",15,"0")</f>
        <v>0</v>
      </c>
      <c r="O34" s="250">
        <f>SUM(N34:N40)</f>
        <v>0</v>
      </c>
      <c r="P34" s="228">
        <f>IF(AND($O34&gt;=0,$O34&lt;=50),0,IF(AND($O34&gt;50,$O34&lt;=75),1,IF(AND($O34&gt;75,$O34&lt;=100),2,"")))</f>
        <v>0</v>
      </c>
      <c r="Q34" s="228">
        <f>$G34-$P34</f>
        <v>1</v>
      </c>
      <c r="R34" s="229">
        <f>IF($Q34&lt;=0,1,$Q34)</f>
        <v>1</v>
      </c>
      <c r="S34" s="228">
        <f>$I34-$P34</f>
        <v>20</v>
      </c>
      <c r="T34" s="230" t="str">
        <f>IF($S34=19,10,IF($S34=18,5,IF($S34=9,5,IF($S34=8,5,I34))))</f>
        <v>20</v>
      </c>
      <c r="U34" s="232" t="s">
        <v>9</v>
      </c>
      <c r="V34" s="233" t="str">
        <f>IF(AND($U34="PROBABILIDAD",$R34=1),$XET$6,IF(AND($U34="PROBABILIDAD",$R34=2),$XET$5,IF(AND($U34="PROBABILIDAD",$R34=3),$XET$4,IF(AND($U34="PROBABILIDAD",$R34=4),$XET$3,IF(AND($U34="PROBABILIDAD",$R34=5),$XET$2,$F34)))))</f>
        <v>(1) RARA VEZ</v>
      </c>
      <c r="W34" s="189" t="str">
        <f>IF($U34="PROBABILIDAD",$R34,$G34)</f>
        <v>1</v>
      </c>
      <c r="X34" s="245" t="str">
        <f>IF(AND($U34="IMPACTO",$S34=18),$XET$10,IF(AND($U34="IMPACTO",$S34=19),$XEU$10,IF(AND($U34="IMPACTO",$S34=20),$XEV$10,IF(AND($U34="IMPACTO",$S34&lt;10),$XET$10,$H34))))</f>
        <v>(20) CATASTROFICO</v>
      </c>
      <c r="Y34" s="169" t="str">
        <f>IF($U34="IMPACTO",$T34,$I34)</f>
        <v>20</v>
      </c>
      <c r="Z34" s="223">
        <f>+W34*Y34</f>
        <v>20</v>
      </c>
      <c r="AA34" s="72" t="s">
        <v>92</v>
      </c>
      <c r="AB34" s="200">
        <v>2018</v>
      </c>
      <c r="AC34" s="199" t="s">
        <v>98</v>
      </c>
      <c r="AD34" s="150" t="s">
        <v>103</v>
      </c>
      <c r="AE34" s="241"/>
      <c r="AF34" s="241"/>
      <c r="AG34" s="241"/>
      <c r="AH34" s="243"/>
    </row>
    <row r="35" spans="1:34" ht="48" customHeight="1" x14ac:dyDescent="0.25">
      <c r="A35" s="57"/>
      <c r="B35" s="60"/>
      <c r="C35" s="258"/>
      <c r="D35" s="149"/>
      <c r="E35" s="194"/>
      <c r="F35" s="152"/>
      <c r="G35" s="73"/>
      <c r="H35" s="155"/>
      <c r="I35" s="204"/>
      <c r="J35" s="191"/>
      <c r="K35" s="248"/>
      <c r="L35" s="22" t="s">
        <v>7</v>
      </c>
      <c r="M35" s="3" t="s">
        <v>12</v>
      </c>
      <c r="N35" s="37" t="str">
        <f>IF(M35="SÍ",5,"0")</f>
        <v>0</v>
      </c>
      <c r="O35" s="207"/>
      <c r="P35" s="113"/>
      <c r="Q35" s="113"/>
      <c r="R35" s="110"/>
      <c r="S35" s="113"/>
      <c r="T35" s="202"/>
      <c r="U35" s="176"/>
      <c r="V35" s="160"/>
      <c r="W35" s="189"/>
      <c r="X35" s="166"/>
      <c r="Y35" s="169"/>
      <c r="Z35" s="191"/>
      <c r="AA35" s="73"/>
      <c r="AB35" s="73"/>
      <c r="AC35" s="253"/>
      <c r="AD35" s="255"/>
      <c r="AE35" s="71"/>
      <c r="AF35" s="71"/>
      <c r="AG35" s="71"/>
      <c r="AH35" s="116"/>
    </row>
    <row r="36" spans="1:34" ht="33" customHeight="1" x14ac:dyDescent="0.25">
      <c r="A36" s="57"/>
      <c r="B36" s="60"/>
      <c r="C36" s="258"/>
      <c r="D36" s="149"/>
      <c r="E36" s="194"/>
      <c r="F36" s="152"/>
      <c r="G36" s="73"/>
      <c r="H36" s="155"/>
      <c r="I36" s="204"/>
      <c r="J36" s="208" t="str">
        <f>IF(AND(J34&gt;=5,J34&lt;=10),"BAJA",IF(AND(J34&gt;=15,J34&lt;=25),"MODERADA",IF(AND(J34&gt;=30,J34&lt;=50),"ALTA",IF(AND(J34&gt;=60,J34&lt;=100),"EXTREMA",""))))</f>
        <v>MODERADA</v>
      </c>
      <c r="K36" s="248"/>
      <c r="L36" s="23" t="s">
        <v>3</v>
      </c>
      <c r="M36" s="3" t="s">
        <v>12</v>
      </c>
      <c r="N36" s="37" t="str">
        <f>IF(M36="SÍ",15,"0")</f>
        <v>0</v>
      </c>
      <c r="O36" s="207"/>
      <c r="P36" s="113"/>
      <c r="Q36" s="113"/>
      <c r="R36" s="110"/>
      <c r="S36" s="113"/>
      <c r="T36" s="202"/>
      <c r="U36" s="176"/>
      <c r="V36" s="160"/>
      <c r="W36" s="189"/>
      <c r="X36" s="166"/>
      <c r="Y36" s="169"/>
      <c r="Z36" s="192" t="str">
        <f>IF(AND($Z34&gt;=5,$Z34&lt;=10),"BAJA",IF(AND($Z34&gt;=15,$Z34&lt;=25),"MODERADA",IF(AND($Z34&gt;=30,$Z34&lt;=50),"ALTA",IF(AND($Z34&gt;=60,$Z34&lt;=100),"EXTREMA",""))))</f>
        <v>MODERADA</v>
      </c>
      <c r="AA36" s="73"/>
      <c r="AB36" s="73"/>
      <c r="AC36" s="253"/>
      <c r="AD36" s="255"/>
      <c r="AE36" s="71"/>
      <c r="AF36" s="71"/>
      <c r="AG36" s="71"/>
      <c r="AH36" s="116"/>
    </row>
    <row r="37" spans="1:34" ht="26.25" customHeight="1" x14ac:dyDescent="0.25">
      <c r="A37" s="57"/>
      <c r="B37" s="60"/>
      <c r="C37" s="258"/>
      <c r="D37" s="149"/>
      <c r="E37" s="194"/>
      <c r="F37" s="152"/>
      <c r="G37" s="73"/>
      <c r="H37" s="155"/>
      <c r="I37" s="204"/>
      <c r="J37" s="209"/>
      <c r="K37" s="248"/>
      <c r="L37" s="23" t="s">
        <v>4</v>
      </c>
      <c r="M37" s="3" t="s">
        <v>12</v>
      </c>
      <c r="N37" s="37" t="str">
        <f>IF(M37="SÍ",10,"0")</f>
        <v>0</v>
      </c>
      <c r="O37" s="207"/>
      <c r="P37" s="113"/>
      <c r="Q37" s="113"/>
      <c r="R37" s="110"/>
      <c r="S37" s="113"/>
      <c r="T37" s="202"/>
      <c r="U37" s="176"/>
      <c r="V37" s="160"/>
      <c r="W37" s="189"/>
      <c r="X37" s="166"/>
      <c r="Y37" s="169"/>
      <c r="Z37" s="193"/>
      <c r="AA37" s="73"/>
      <c r="AB37" s="73"/>
      <c r="AC37" s="253"/>
      <c r="AD37" s="255"/>
      <c r="AE37" s="71"/>
      <c r="AF37" s="71"/>
      <c r="AG37" s="71"/>
      <c r="AH37" s="116"/>
    </row>
    <row r="38" spans="1:34" ht="45" customHeight="1" x14ac:dyDescent="0.25">
      <c r="A38" s="57"/>
      <c r="B38" s="60"/>
      <c r="C38" s="258"/>
      <c r="D38" s="149"/>
      <c r="E38" s="194"/>
      <c r="F38" s="152"/>
      <c r="G38" s="73"/>
      <c r="H38" s="155"/>
      <c r="I38" s="204"/>
      <c r="J38" s="209"/>
      <c r="K38" s="248"/>
      <c r="L38" s="22" t="s">
        <v>29</v>
      </c>
      <c r="M38" s="3" t="s">
        <v>12</v>
      </c>
      <c r="N38" s="37" t="str">
        <f>IF(M38="SÍ",15,"0")</f>
        <v>0</v>
      </c>
      <c r="O38" s="207"/>
      <c r="P38" s="113"/>
      <c r="Q38" s="113"/>
      <c r="R38" s="110"/>
      <c r="S38" s="113"/>
      <c r="T38" s="202"/>
      <c r="U38" s="176"/>
      <c r="V38" s="160"/>
      <c r="W38" s="189"/>
      <c r="X38" s="166"/>
      <c r="Y38" s="169"/>
      <c r="Z38" s="193"/>
      <c r="AA38" s="73"/>
      <c r="AB38" s="73"/>
      <c r="AC38" s="253"/>
      <c r="AD38" s="255"/>
      <c r="AE38" s="71"/>
      <c r="AF38" s="71"/>
      <c r="AG38" s="71"/>
      <c r="AH38" s="116"/>
    </row>
    <row r="39" spans="1:34" ht="51" customHeight="1" x14ac:dyDescent="0.25">
      <c r="A39" s="57"/>
      <c r="B39" s="60"/>
      <c r="C39" s="258"/>
      <c r="D39" s="149"/>
      <c r="E39" s="194"/>
      <c r="F39" s="152"/>
      <c r="G39" s="73"/>
      <c r="H39" s="155"/>
      <c r="I39" s="204"/>
      <c r="J39" s="209"/>
      <c r="K39" s="248"/>
      <c r="L39" s="22" t="s">
        <v>5</v>
      </c>
      <c r="M39" s="3" t="s">
        <v>12</v>
      </c>
      <c r="N39" s="37" t="str">
        <f>IF(M39="SÍ",10,"0")</f>
        <v>0</v>
      </c>
      <c r="O39" s="207"/>
      <c r="P39" s="113"/>
      <c r="Q39" s="113"/>
      <c r="R39" s="110"/>
      <c r="S39" s="113"/>
      <c r="T39" s="202"/>
      <c r="U39" s="176"/>
      <c r="V39" s="160"/>
      <c r="W39" s="189"/>
      <c r="X39" s="166"/>
      <c r="Y39" s="169"/>
      <c r="Z39" s="193"/>
      <c r="AA39" s="73"/>
      <c r="AB39" s="73"/>
      <c r="AC39" s="253"/>
      <c r="AD39" s="255"/>
      <c r="AE39" s="71"/>
      <c r="AF39" s="71"/>
      <c r="AG39" s="71"/>
      <c r="AH39" s="116"/>
    </row>
    <row r="40" spans="1:34" ht="39.75" customHeight="1" thickBot="1" x14ac:dyDescent="0.3">
      <c r="A40" s="58"/>
      <c r="B40" s="61"/>
      <c r="C40" s="259"/>
      <c r="D40" s="150"/>
      <c r="E40" s="195"/>
      <c r="F40" s="261"/>
      <c r="G40" s="246"/>
      <c r="H40" s="227"/>
      <c r="I40" s="234"/>
      <c r="J40" s="252"/>
      <c r="K40" s="249"/>
      <c r="L40" s="52" t="s">
        <v>28</v>
      </c>
      <c r="M40" s="53" t="s">
        <v>12</v>
      </c>
      <c r="N40" s="55" t="str">
        <f>IF(M40="SÍ",30,"0")</f>
        <v>0</v>
      </c>
      <c r="O40" s="251"/>
      <c r="P40" s="114"/>
      <c r="Q40" s="114"/>
      <c r="R40" s="111"/>
      <c r="S40" s="114"/>
      <c r="T40" s="231"/>
      <c r="U40" s="177"/>
      <c r="V40" s="161"/>
      <c r="W40" s="244"/>
      <c r="X40" s="167"/>
      <c r="Y40" s="170"/>
      <c r="Z40" s="215"/>
      <c r="AA40" s="74"/>
      <c r="AB40" s="246"/>
      <c r="AC40" s="254"/>
      <c r="AD40" s="256"/>
      <c r="AE40" s="242"/>
      <c r="AF40" s="242"/>
      <c r="AG40" s="242"/>
      <c r="AH40" s="117"/>
    </row>
    <row r="41" spans="1:34" x14ac:dyDescent="0.25">
      <c r="A41" s="62" t="s">
        <v>49</v>
      </c>
      <c r="B41" s="62"/>
      <c r="C41" s="62"/>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row>
    <row r="42" spans="1:34" ht="21.75" customHeight="1" x14ac:dyDescent="0.25">
      <c r="A42" s="268" t="s">
        <v>27</v>
      </c>
      <c r="B42" s="268"/>
      <c r="C42" s="269"/>
      <c r="D42" s="269"/>
      <c r="E42" s="269"/>
      <c r="F42" s="269"/>
      <c r="G42" s="269"/>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row>
    <row r="43" spans="1:34" ht="27.75" customHeight="1" x14ac:dyDescent="0.25">
      <c r="A43" s="275" t="s">
        <v>67</v>
      </c>
      <c r="B43" s="276"/>
      <c r="C43" s="276"/>
      <c r="D43" s="276"/>
      <c r="E43" s="276"/>
      <c r="F43" s="276"/>
      <c r="G43" s="276"/>
      <c r="H43" s="276"/>
      <c r="I43" s="276"/>
      <c r="J43" s="276"/>
      <c r="K43" s="276"/>
      <c r="L43" s="276"/>
      <c r="M43" s="276"/>
      <c r="N43" s="276"/>
      <c r="O43" s="276"/>
      <c r="P43" s="276"/>
      <c r="Q43" s="276"/>
      <c r="R43" s="276"/>
      <c r="S43" s="276"/>
      <c r="T43" s="276"/>
      <c r="U43" s="276"/>
      <c r="V43" s="276"/>
      <c r="W43" s="276"/>
      <c r="X43" s="276"/>
      <c r="Y43" s="276"/>
      <c r="Z43" s="276"/>
      <c r="AA43" s="276"/>
      <c r="AB43" s="277"/>
      <c r="AC43" s="270" t="s">
        <v>45</v>
      </c>
      <c r="AD43" s="270"/>
      <c r="AE43" s="270"/>
      <c r="AF43" s="270" t="s">
        <v>25</v>
      </c>
      <c r="AG43" s="270"/>
      <c r="AH43" s="270"/>
    </row>
    <row r="44" spans="1:34" s="5" customFormat="1" ht="19.5" customHeight="1" x14ac:dyDescent="0.25">
      <c r="A44" s="278" t="s">
        <v>100</v>
      </c>
      <c r="B44" s="279"/>
      <c r="C44" s="279"/>
      <c r="D44" s="279"/>
      <c r="E44" s="279"/>
      <c r="F44" s="279"/>
      <c r="G44" s="279"/>
      <c r="H44" s="279"/>
      <c r="I44" s="279"/>
      <c r="J44" s="279"/>
      <c r="K44" s="279"/>
      <c r="L44" s="279"/>
      <c r="M44" s="279"/>
      <c r="N44" s="279"/>
      <c r="O44" s="279"/>
      <c r="P44" s="279"/>
      <c r="Q44" s="279"/>
      <c r="R44" s="279"/>
      <c r="S44" s="279"/>
      <c r="T44" s="279"/>
      <c r="U44" s="279"/>
      <c r="V44" s="279"/>
      <c r="W44" s="279"/>
      <c r="X44" s="279"/>
      <c r="Y44" s="279"/>
      <c r="Z44" s="279"/>
      <c r="AA44" s="279"/>
      <c r="AB44" s="280"/>
      <c r="AC44" s="271">
        <v>43131</v>
      </c>
      <c r="AD44" s="272"/>
      <c r="AE44" s="273"/>
      <c r="AF44" s="274" t="s">
        <v>99</v>
      </c>
      <c r="AG44" s="272"/>
      <c r="AH44" s="273"/>
    </row>
    <row r="45" spans="1:34" s="5" customFormat="1" ht="12.75" customHeight="1" x14ac:dyDescent="0.25">
      <c r="A45" s="238"/>
      <c r="B45" s="239"/>
      <c r="C45" s="239"/>
      <c r="D45" s="239"/>
      <c r="E45" s="239"/>
      <c r="F45" s="239"/>
      <c r="G45" s="239"/>
      <c r="H45" s="239"/>
      <c r="I45" s="239"/>
      <c r="J45" s="239"/>
      <c r="K45" s="239"/>
      <c r="L45" s="239"/>
      <c r="M45" s="239"/>
      <c r="N45" s="239"/>
      <c r="O45" s="239"/>
      <c r="P45" s="239"/>
      <c r="Q45" s="239"/>
      <c r="R45" s="239"/>
      <c r="S45" s="239"/>
      <c r="T45" s="239"/>
      <c r="U45" s="239"/>
      <c r="V45" s="239"/>
      <c r="W45" s="239"/>
      <c r="X45" s="239"/>
      <c r="Y45" s="239"/>
      <c r="Z45" s="239"/>
      <c r="AA45" s="239"/>
      <c r="AB45" s="240"/>
      <c r="AC45" s="264"/>
      <c r="AD45" s="264"/>
      <c r="AE45" s="264"/>
      <c r="AF45" s="264"/>
      <c r="AG45" s="264"/>
      <c r="AH45" s="264"/>
    </row>
    <row r="46" spans="1:34" s="5" customFormat="1" ht="17.25" customHeight="1" x14ac:dyDescent="0.25">
      <c r="A46" s="238"/>
      <c r="B46" s="239"/>
      <c r="C46" s="239"/>
      <c r="D46" s="239"/>
      <c r="E46" s="239"/>
      <c r="F46" s="239"/>
      <c r="G46" s="239"/>
      <c r="H46" s="239"/>
      <c r="I46" s="239"/>
      <c r="J46" s="239"/>
      <c r="K46" s="239"/>
      <c r="L46" s="239"/>
      <c r="M46" s="239"/>
      <c r="N46" s="239"/>
      <c r="O46" s="239"/>
      <c r="P46" s="239"/>
      <c r="Q46" s="239"/>
      <c r="R46" s="239"/>
      <c r="S46" s="239"/>
      <c r="T46" s="239"/>
      <c r="U46" s="239"/>
      <c r="V46" s="239"/>
      <c r="W46" s="239"/>
      <c r="X46" s="239"/>
      <c r="Y46" s="239"/>
      <c r="Z46" s="239"/>
      <c r="AA46" s="239"/>
      <c r="AB46" s="240"/>
      <c r="AC46" s="264"/>
      <c r="AD46" s="264"/>
      <c r="AE46" s="264"/>
      <c r="AF46" s="264"/>
      <c r="AG46" s="264"/>
      <c r="AH46" s="264"/>
    </row>
    <row r="47" spans="1:34" ht="15" customHeight="1" x14ac:dyDescent="0.25">
      <c r="A47" s="238"/>
      <c r="B47" s="239"/>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40"/>
      <c r="AC47" s="264"/>
      <c r="AD47" s="264"/>
      <c r="AE47" s="264"/>
      <c r="AF47" s="264"/>
      <c r="AG47" s="264"/>
      <c r="AH47" s="264"/>
    </row>
  </sheetData>
  <sheetProtection selectLockedCells="1"/>
  <mergeCells count="172">
    <mergeCell ref="A47:AB47"/>
    <mergeCell ref="AC47:AE47"/>
    <mergeCell ref="AF47:AH47"/>
    <mergeCell ref="M7:V7"/>
    <mergeCell ref="F7:L7"/>
    <mergeCell ref="AC45:AE45"/>
    <mergeCell ref="AF45:AH45"/>
    <mergeCell ref="AC46:AE46"/>
    <mergeCell ref="AF46:AH46"/>
    <mergeCell ref="A42:AH42"/>
    <mergeCell ref="AC43:AE43"/>
    <mergeCell ref="AF43:AH43"/>
    <mergeCell ref="AC44:AE44"/>
    <mergeCell ref="AF44:AH44"/>
    <mergeCell ref="A43:AB43"/>
    <mergeCell ref="A44:AB44"/>
    <mergeCell ref="A45:AB45"/>
    <mergeCell ref="A46:AB46"/>
    <mergeCell ref="AF34:AF40"/>
    <mergeCell ref="AG34:AG40"/>
    <mergeCell ref="AH34:AH40"/>
    <mergeCell ref="W34:W40"/>
    <mergeCell ref="X34:X40"/>
    <mergeCell ref="Y34:Y40"/>
    <mergeCell ref="Z34:Z35"/>
    <mergeCell ref="AB34:AB40"/>
    <mergeCell ref="Z36:Z40"/>
    <mergeCell ref="J34:J35"/>
    <mergeCell ref="K34:K40"/>
    <mergeCell ref="O34:O40"/>
    <mergeCell ref="P34:P40"/>
    <mergeCell ref="J36:J40"/>
    <mergeCell ref="AC34:AC40"/>
    <mergeCell ref="AD34:AD40"/>
    <mergeCell ref="AE34:AE40"/>
    <mergeCell ref="C34:C40"/>
    <mergeCell ref="D34:D40"/>
    <mergeCell ref="E34:E40"/>
    <mergeCell ref="F34:F40"/>
    <mergeCell ref="G34:G40"/>
    <mergeCell ref="H34:H40"/>
    <mergeCell ref="Q34:Q40"/>
    <mergeCell ref="R34:R40"/>
    <mergeCell ref="S34:S40"/>
    <mergeCell ref="T34:T40"/>
    <mergeCell ref="U34:U40"/>
    <mergeCell ref="V34:V40"/>
    <mergeCell ref="I34:I40"/>
    <mergeCell ref="I27:I33"/>
    <mergeCell ref="J27:J28"/>
    <mergeCell ref="K27:K33"/>
    <mergeCell ref="O27:O33"/>
    <mergeCell ref="AH27:AH33"/>
    <mergeCell ref="J29:J33"/>
    <mergeCell ref="Z29:Z33"/>
    <mergeCell ref="AD27:AD33"/>
    <mergeCell ref="AE27:AE33"/>
    <mergeCell ref="AF27:AF33"/>
    <mergeCell ref="AG27:AG33"/>
    <mergeCell ref="AB27:AB33"/>
    <mergeCell ref="AC27:AC33"/>
    <mergeCell ref="V27:V33"/>
    <mergeCell ref="W27:W33"/>
    <mergeCell ref="X27:X33"/>
    <mergeCell ref="Y27:Y33"/>
    <mergeCell ref="Z27:Z28"/>
    <mergeCell ref="P27:P33"/>
    <mergeCell ref="Q27:Q33"/>
    <mergeCell ref="T27:T33"/>
    <mergeCell ref="U27:U33"/>
    <mergeCell ref="C27:C33"/>
    <mergeCell ref="D27:D33"/>
    <mergeCell ref="E27:E33"/>
    <mergeCell ref="F27:F33"/>
    <mergeCell ref="G27:G33"/>
    <mergeCell ref="AC20:AC26"/>
    <mergeCell ref="AD20:AD26"/>
    <mergeCell ref="AE20:AE26"/>
    <mergeCell ref="Q20:Q26"/>
    <mergeCell ref="R20:R26"/>
    <mergeCell ref="S20:S26"/>
    <mergeCell ref="T20:T26"/>
    <mergeCell ref="U20:U26"/>
    <mergeCell ref="V20:V26"/>
    <mergeCell ref="I20:I26"/>
    <mergeCell ref="J20:J21"/>
    <mergeCell ref="K20:K26"/>
    <mergeCell ref="O20:O26"/>
    <mergeCell ref="P20:P26"/>
    <mergeCell ref="J22:J26"/>
    <mergeCell ref="R27:R33"/>
    <mergeCell ref="S27:S33"/>
    <mergeCell ref="H27:H33"/>
    <mergeCell ref="AF20:AF26"/>
    <mergeCell ref="AG20:AG26"/>
    <mergeCell ref="AH20:AH26"/>
    <mergeCell ref="W20:W26"/>
    <mergeCell ref="X20:X26"/>
    <mergeCell ref="Y20:Y26"/>
    <mergeCell ref="Z20:Z21"/>
    <mergeCell ref="AB20:AB26"/>
    <mergeCell ref="Z22:Z26"/>
    <mergeCell ref="A20:A26"/>
    <mergeCell ref="D20:D26"/>
    <mergeCell ref="E20:E26"/>
    <mergeCell ref="F20:F26"/>
    <mergeCell ref="G20:G26"/>
    <mergeCell ref="H20:H26"/>
    <mergeCell ref="AB13:AB19"/>
    <mergeCell ref="AC13:AC19"/>
    <mergeCell ref="V13:V19"/>
    <mergeCell ref="W13:W19"/>
    <mergeCell ref="X13:X19"/>
    <mergeCell ref="Y13:Y19"/>
    <mergeCell ref="Z13:Z14"/>
    <mergeCell ref="P13:P19"/>
    <mergeCell ref="Q13:Q19"/>
    <mergeCell ref="B13:B19"/>
    <mergeCell ref="T13:T19"/>
    <mergeCell ref="U13:U19"/>
    <mergeCell ref="H13:H19"/>
    <mergeCell ref="I13:I19"/>
    <mergeCell ref="J13:J14"/>
    <mergeCell ref="K13:K19"/>
    <mergeCell ref="O13:O19"/>
    <mergeCell ref="B20:B26"/>
    <mergeCell ref="AH13:AH19"/>
    <mergeCell ref="J15:J19"/>
    <mergeCell ref="Z15:Z19"/>
    <mergeCell ref="AD13:AD19"/>
    <mergeCell ref="AE13:AE19"/>
    <mergeCell ref="AF13:AF19"/>
    <mergeCell ref="AG13:AG19"/>
    <mergeCell ref="XET7:XEU7"/>
    <mergeCell ref="A9:E9"/>
    <mergeCell ref="F9:AD9"/>
    <mergeCell ref="XET9:XEU9"/>
    <mergeCell ref="A10:A12"/>
    <mergeCell ref="C10:C12"/>
    <mergeCell ref="D10:D12"/>
    <mergeCell ref="B10:B12"/>
    <mergeCell ref="E10:E12"/>
    <mergeCell ref="F10:J10"/>
    <mergeCell ref="K10:K12"/>
    <mergeCell ref="AE7:AF7"/>
    <mergeCell ref="AA10:AD11"/>
    <mergeCell ref="L10:Z10"/>
    <mergeCell ref="A8:AH8"/>
    <mergeCell ref="A27:A40"/>
    <mergeCell ref="B27:B40"/>
    <mergeCell ref="A41:AH41"/>
    <mergeCell ref="A7:B7"/>
    <mergeCell ref="C7:E7"/>
    <mergeCell ref="C20:C26"/>
    <mergeCell ref="AA13:AA19"/>
    <mergeCell ref="AA20:AA26"/>
    <mergeCell ref="AA27:AA33"/>
    <mergeCell ref="AA34:AA40"/>
    <mergeCell ref="F11:J11"/>
    <mergeCell ref="L11:L12"/>
    <mergeCell ref="M11:M12"/>
    <mergeCell ref="U11:U12"/>
    <mergeCell ref="V11:Z11"/>
    <mergeCell ref="A13:A19"/>
    <mergeCell ref="C13:C19"/>
    <mergeCell ref="D13:D19"/>
    <mergeCell ref="E13:E19"/>
    <mergeCell ref="F13:F19"/>
    <mergeCell ref="G13:G19"/>
    <mergeCell ref="AE9:AH11"/>
    <mergeCell ref="R13:R19"/>
    <mergeCell ref="S13:S19"/>
  </mergeCells>
  <conditionalFormatting sqref="J13:J19">
    <cfRule type="expression" dxfId="31" priority="37">
      <formula>$J$15="BAJA"</formula>
    </cfRule>
    <cfRule type="expression" dxfId="30" priority="38">
      <formula>$J$15="MODERADA"</formula>
    </cfRule>
    <cfRule type="expression" dxfId="29" priority="39">
      <formula>$J$15="ALTA"</formula>
    </cfRule>
    <cfRule type="expression" dxfId="28" priority="40">
      <formula>$J$15="EXTREMA"</formula>
    </cfRule>
  </conditionalFormatting>
  <conditionalFormatting sqref="Z13:Z19">
    <cfRule type="expression" dxfId="27" priority="33">
      <formula>$Z$15="MODERADA"</formula>
    </cfRule>
    <cfRule type="expression" dxfId="26" priority="34">
      <formula>$Z$15="EXTREMA"</formula>
    </cfRule>
    <cfRule type="expression" dxfId="25" priority="35">
      <formula>$Z$15="ALTA"</formula>
    </cfRule>
    <cfRule type="expression" dxfId="24" priority="36">
      <formula>$Z$15="BAJA"</formula>
    </cfRule>
  </conditionalFormatting>
  <conditionalFormatting sqref="Z20:Z26">
    <cfRule type="expression" dxfId="23" priority="29">
      <formula>$Z$22="MODERADA"</formula>
    </cfRule>
    <cfRule type="expression" dxfId="22" priority="30">
      <formula>$Z$22="EXTREMA"</formula>
    </cfRule>
    <cfRule type="expression" dxfId="21" priority="31">
      <formula>$Z$22="ALTA"</formula>
    </cfRule>
    <cfRule type="expression" dxfId="20" priority="32">
      <formula>$Z$22="BAJA"</formula>
    </cfRule>
  </conditionalFormatting>
  <conditionalFormatting sqref="J20 J22">
    <cfRule type="expression" dxfId="19" priority="25">
      <formula>$J$22="BAJA"</formula>
    </cfRule>
    <cfRule type="expression" dxfId="18" priority="26">
      <formula>$J$22="MODERADA"</formula>
    </cfRule>
    <cfRule type="expression" dxfId="17" priority="27">
      <formula>$J$22="ALTA"</formula>
    </cfRule>
    <cfRule type="expression" dxfId="16" priority="28">
      <formula>$J$22="EXTREMA"</formula>
    </cfRule>
  </conditionalFormatting>
  <conditionalFormatting sqref="J27 J29">
    <cfRule type="expression" dxfId="15" priority="17">
      <formula>$J$29="BAJA"</formula>
    </cfRule>
    <cfRule type="expression" dxfId="14" priority="18">
      <formula>$J$29="MODERADA"</formula>
    </cfRule>
    <cfRule type="expression" dxfId="13" priority="19">
      <formula>$J$29="ALTA"</formula>
    </cfRule>
    <cfRule type="expression" dxfId="12" priority="20">
      <formula>$J$29="EXTREMA"</formula>
    </cfRule>
  </conditionalFormatting>
  <conditionalFormatting sqref="Z34:Z40">
    <cfRule type="expression" dxfId="11" priority="13">
      <formula>$Z$36="MODERADA"</formula>
    </cfRule>
    <cfRule type="expression" dxfId="10" priority="14">
      <formula>$Z$36="EXTREMA"</formula>
    </cfRule>
    <cfRule type="expression" dxfId="9" priority="15">
      <formula>$Z$36="ALTA"</formula>
    </cfRule>
    <cfRule type="expression" dxfId="8" priority="16">
      <formula>$Z$36="BAJA"</formula>
    </cfRule>
  </conditionalFormatting>
  <conditionalFormatting sqref="J34 J36">
    <cfRule type="expression" dxfId="7" priority="9">
      <formula>$J$36="BAJA"</formula>
    </cfRule>
    <cfRule type="expression" dxfId="6" priority="10">
      <formula>$J$36="MODERADA"</formula>
    </cfRule>
    <cfRule type="expression" dxfId="5" priority="11">
      <formula>$J$36="ALTA"</formula>
    </cfRule>
    <cfRule type="expression" dxfId="4" priority="12">
      <formula>$J$36="EXTREMA"</formula>
    </cfRule>
  </conditionalFormatting>
  <conditionalFormatting sqref="Z27:Z33">
    <cfRule type="expression" dxfId="3" priority="1">
      <formula>$Z$36="MODERADA"</formula>
    </cfRule>
    <cfRule type="expression" dxfId="2" priority="2">
      <formula>$Z$36="EXTREMA"</formula>
    </cfRule>
    <cfRule type="expression" dxfId="1" priority="3">
      <formula>$Z$36="ALTA"</formula>
    </cfRule>
    <cfRule type="expression" dxfId="0" priority="4">
      <formula>$Z$36="BAJA"</formula>
    </cfRule>
  </conditionalFormatting>
  <dataValidations count="4">
    <dataValidation type="list" allowBlank="1" showInputMessage="1" showErrorMessage="1" sqref="M13:M40">
      <formula1>$XET$12:$XEU$12</formula1>
    </dataValidation>
    <dataValidation type="list" allowBlank="1" showInputMessage="1" showErrorMessage="1" sqref="F13:F40">
      <formula1>$XET$2:$XET$6</formula1>
    </dataValidation>
    <dataValidation type="list" allowBlank="1" showInputMessage="1" showErrorMessage="1" sqref="H13:H40">
      <formula1>$XET$10:$XEV$10</formula1>
    </dataValidation>
    <dataValidation type="list" allowBlank="1" showInputMessage="1" showErrorMessage="1" sqref="U13:U40">
      <formula1>$XEV$12:$XFD$12</formula1>
    </dataValidation>
  </dataValidations>
  <printOptions horizontalCentered="1"/>
  <pageMargins left="0" right="0" top="0.39370078740157483" bottom="0.51181102362204722" header="0.31496062992125984" footer="0.31496062992125984"/>
  <pageSetup scale="30" orientation="landscape" r:id="rId1"/>
  <colBreaks count="1" manualBreakCount="1">
    <brk id="34"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ESTRATÉGICOS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 Humberto Parra</dc:creator>
  <cp:lastModifiedBy>Yuly Milena Gomez Romero</cp:lastModifiedBy>
  <cp:lastPrinted>2016-11-25T16:21:45Z</cp:lastPrinted>
  <dcterms:created xsi:type="dcterms:W3CDTF">2016-10-28T13:56:30Z</dcterms:created>
  <dcterms:modified xsi:type="dcterms:W3CDTF">2018-01-31T22:47:23Z</dcterms:modified>
</cp:coreProperties>
</file>