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431"/>
  <workbookPr showInkAnnotation="0"/>
  <mc:AlternateContent xmlns:mc="http://schemas.openxmlformats.org/markup-compatibility/2006">
    <mc:Choice Requires="x15">
      <x15ac:absPath xmlns:x15ac="http://schemas.microsoft.com/office/spreadsheetml/2010/11/ac" url="C:\Users\yulyg\Desktop\Mapas de Riesgo\Consolidados\"/>
    </mc:Choice>
  </mc:AlternateContent>
  <bookViews>
    <workbookView xWindow="0" yWindow="0" windowWidth="28800" windowHeight="11610"/>
  </bookViews>
  <sheets>
    <sheet name="FORMATO" sheetId="6" r:id="rId1"/>
  </sheets>
  <calcPr calcId="171027"/>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Y41" i="6" l="1"/>
  <c r="W41" i="6"/>
  <c r="I41" i="6"/>
  <c r="G41" i="6"/>
  <c r="X41" i="6" s="1"/>
  <c r="J41" i="6" l="1"/>
  <c r="J43" i="6" s="1"/>
  <c r="AC34" i="6"/>
  <c r="AC27" i="6"/>
  <c r="AC20" i="6"/>
  <c r="O40" i="6" l="1"/>
  <c r="O39" i="6"/>
  <c r="O38" i="6"/>
  <c r="O37" i="6"/>
  <c r="O36" i="6"/>
  <c r="O35" i="6"/>
  <c r="O34" i="6"/>
  <c r="I34" i="6"/>
  <c r="G34" i="6"/>
  <c r="X34" i="6" s="1"/>
  <c r="O33" i="6"/>
  <c r="O32" i="6"/>
  <c r="O31" i="6"/>
  <c r="O30" i="6"/>
  <c r="O29" i="6"/>
  <c r="O28" i="6"/>
  <c r="O27" i="6"/>
  <c r="I27" i="6"/>
  <c r="Z27" i="6" s="1"/>
  <c r="G27" i="6"/>
  <c r="O26" i="6"/>
  <c r="O25" i="6"/>
  <c r="O24" i="6"/>
  <c r="O23" i="6"/>
  <c r="O22" i="6"/>
  <c r="O21" i="6"/>
  <c r="O20" i="6"/>
  <c r="I20" i="6"/>
  <c r="G20" i="6"/>
  <c r="O19" i="6"/>
  <c r="O18" i="6"/>
  <c r="O17" i="6"/>
  <c r="O16" i="6"/>
  <c r="O15" i="6"/>
  <c r="O14" i="6"/>
  <c r="O13" i="6"/>
  <c r="I13" i="6"/>
  <c r="Z13" i="6" s="1"/>
  <c r="G13" i="6"/>
  <c r="J13" i="6" l="1"/>
  <c r="K15" i="6" s="1"/>
  <c r="P27" i="6"/>
  <c r="Q27" i="6" s="1"/>
  <c r="R27" i="6" s="1"/>
  <c r="S27" i="6" s="1"/>
  <c r="P13" i="6"/>
  <c r="Q13" i="6" s="1"/>
  <c r="T13" i="6" s="1"/>
  <c r="P20" i="6"/>
  <c r="Q20" i="6" s="1"/>
  <c r="R20" i="6" s="1"/>
  <c r="S20" i="6" s="1"/>
  <c r="W20" i="6" s="1"/>
  <c r="P34" i="6"/>
  <c r="Q34" i="6" s="1"/>
  <c r="R34" i="6" s="1"/>
  <c r="S34" i="6" s="1"/>
  <c r="W34" i="6" s="1"/>
  <c r="K13" i="6"/>
  <c r="J20" i="6"/>
  <c r="X20" i="6"/>
  <c r="Z20" i="6"/>
  <c r="J34" i="6"/>
  <c r="J27" i="6"/>
  <c r="W27" i="6" l="1"/>
  <c r="X27" i="6"/>
  <c r="AA27" i="6" s="1"/>
  <c r="AB27" i="6" s="1"/>
  <c r="T34" i="6"/>
  <c r="Y34" i="6" s="1"/>
  <c r="R13" i="6"/>
  <c r="S13" i="6" s="1"/>
  <c r="W13" i="6" s="1"/>
  <c r="T20" i="6"/>
  <c r="T27" i="6"/>
  <c r="AA20" i="6"/>
  <c r="AB20" i="6" s="1"/>
  <c r="K29" i="6"/>
  <c r="K27" i="6"/>
  <c r="U13" i="6"/>
  <c r="Y13" i="6"/>
  <c r="K34" i="6"/>
  <c r="K36" i="6"/>
  <c r="K20" i="6"/>
  <c r="K22" i="6"/>
  <c r="X13" i="6"/>
  <c r="AA13" i="6" s="1"/>
  <c r="AB29" i="6" l="1"/>
  <c r="U27" i="6"/>
  <c r="Y27" i="6"/>
  <c r="U20" i="6"/>
  <c r="Y20" i="6"/>
  <c r="U34" i="6"/>
  <c r="Z34" i="6" s="1"/>
  <c r="AA34" i="6" s="1"/>
  <c r="AB34" i="6" s="1"/>
  <c r="AB22" i="6"/>
  <c r="AB15" i="6"/>
  <c r="AB13" i="6"/>
  <c r="AB36" i="6" l="1"/>
</calcChain>
</file>

<file path=xl/sharedStrings.xml><?xml version="1.0" encoding="utf-8"?>
<sst xmlns="http://schemas.openxmlformats.org/spreadsheetml/2006/main" count="180" uniqueCount="94">
  <si>
    <t>Impacto</t>
  </si>
  <si>
    <t>Probabilidad</t>
  </si>
  <si>
    <t>Puntaje</t>
  </si>
  <si>
    <t>¿El control es automático?</t>
  </si>
  <si>
    <t>¿El control es manual?</t>
  </si>
  <si>
    <t>¿Se cuenta con evidencias de la ejecución y
seguimiento del control?</t>
  </si>
  <si>
    <t>¿Existen manuales, instructivos o procedimientos para el manejo del control?</t>
  </si>
  <si>
    <t>¿Está(n) definido(s) el(los) responsable(s) de la ejecución del control y del seguimiento?</t>
  </si>
  <si>
    <t>PROBABILIDAD</t>
  </si>
  <si>
    <t>IMPACTO</t>
  </si>
  <si>
    <t>ZONA DE RIESGO</t>
  </si>
  <si>
    <t>SÍ</t>
  </si>
  <si>
    <t>NO</t>
  </si>
  <si>
    <t>(1) RARA VEZ</t>
  </si>
  <si>
    <t>(2) IMPROBABLE</t>
  </si>
  <si>
    <t>(3) POSIBLE</t>
  </si>
  <si>
    <t>(4) PROBABLE</t>
  </si>
  <si>
    <t>(5) CASI SEGURO</t>
  </si>
  <si>
    <t>(5) MODERADO</t>
  </si>
  <si>
    <t>(20) CATASTROFICO</t>
  </si>
  <si>
    <t>(10) MAYOR</t>
  </si>
  <si>
    <t>VALORACIÓN DEL RIESGO</t>
  </si>
  <si>
    <t>ANALISIS DEL RIESGO</t>
  </si>
  <si>
    <t>SÍ/NO</t>
  </si>
  <si>
    <t>EVALUACIÓN DEL RIESGO</t>
  </si>
  <si>
    <t>CONTROL</t>
  </si>
  <si>
    <t>ELABORÓ</t>
  </si>
  <si>
    <t>FECHA</t>
  </si>
  <si>
    <t>CONTROL DE CAMBIOS</t>
  </si>
  <si>
    <t>¿En el tiempo que lleva la herramienta ha demostrado ser efectiva?</t>
  </si>
  <si>
    <t>¿La frecuencia de ejecución del control y seguimiento es adecuada?</t>
  </si>
  <si>
    <t>MONITOREO Y REVISIÓN</t>
  </si>
  <si>
    <t>CAUSA</t>
  </si>
  <si>
    <t>RIESGO</t>
  </si>
  <si>
    <t>CONSECUENCIAS</t>
  </si>
  <si>
    <t>RIESGO INHERENTE</t>
  </si>
  <si>
    <t>RIESGO RESIDUAL</t>
  </si>
  <si>
    <t>AFECTA</t>
  </si>
  <si>
    <t>PERIODO DE EJECUCIÒN</t>
  </si>
  <si>
    <t>ACCIONES</t>
  </si>
  <si>
    <t>REGISTRO</t>
  </si>
  <si>
    <t>ACCIONES ASOCIADAS AL CONTROL</t>
  </si>
  <si>
    <t>RESPONSABLE</t>
  </si>
  <si>
    <t>INDICADOR</t>
  </si>
  <si>
    <t>IDENTIFICACIÓN DEL RIESGO</t>
  </si>
  <si>
    <t>CONTROLES</t>
  </si>
  <si>
    <t>ACTUALIZACIÓN</t>
  </si>
  <si>
    <t>FECHA  (DIA/MES/AÑO)</t>
  </si>
  <si>
    <t>PROCESO/
OBJETIVO</t>
  </si>
  <si>
    <t>ÁREA*</t>
  </si>
  <si>
    <t>ACCIONES DE CONTINGENCIA</t>
  </si>
  <si>
    <t>* El campo "Área" solo aplica al interior del IDIPRON para entender el objetivo del área donde se genera el riesgo y el alcance del mismo</t>
  </si>
  <si>
    <t>DESCRIPCIÓN DE CAMBIOS EN RIESGOS</t>
  </si>
  <si>
    <t>FECHA DE ACTUALIZACIÓN:</t>
  </si>
  <si>
    <t xml:space="preserve">Diligenciamiento incorrecto de la informacion de NNAJ en el formato de matricula 
Proceso de vinculación desarrollo por la UPI y no por el Area de Escuela- Formación Academica </t>
  </si>
  <si>
    <t xml:space="preserve">Vinculación de los NNAJ sin el cumplimiento de los requisitos al grado de escolaridad correspondiente  
</t>
  </si>
  <si>
    <t xml:space="preserve">Certificar grado de escolaridad sin el cumplimiento del historial  academico correspondiente 
Sanciones disciplinarias por parte del MIn Educacion 
 </t>
  </si>
  <si>
    <t>*Ingreso o creación del NNAJ en el SIMI con copia del documento de Identidad: MANUAL DE USUARIO SIMI A-TIC-MA-006.
* Implementación del formato "Valoración inicial psicopedagogica" M-RDE- FT -074
*Implementación del formato "prueba de conocimientos" M-RDE-FT-160</t>
  </si>
  <si>
    <t>*Diligenciamiento de información de resultados de procesos académicos de todos los NNAJ que se encuentran matriculados a formación.</t>
  </si>
  <si>
    <t xml:space="preserve">Manipulación de la informacion generada por las comisiones de evaluación y promoción  para fines particulares 
</t>
  </si>
  <si>
    <t xml:space="preserve">Afectacion del proposito y finalidad de los objetivos del proceso  en la restitución de derecho  a la educacion  </t>
  </si>
  <si>
    <r>
      <t xml:space="preserve">Generar permisos de administración en los libros de calificación
</t>
    </r>
    <r>
      <rPr>
        <sz val="10"/>
        <color rgb="FFFF0000"/>
        <rFont val="Calibri"/>
        <family val="2"/>
        <scheme val="minor"/>
      </rPr>
      <t xml:space="preserve">
</t>
    </r>
    <r>
      <rPr>
        <sz val="10"/>
        <rFont val="Calibri"/>
        <family val="2"/>
        <scheme val="minor"/>
      </rPr>
      <t xml:space="preserve">Garantizar la revisión de evidencias para el comité de evaluación </t>
    </r>
    <r>
      <rPr>
        <sz val="10"/>
        <color theme="1"/>
        <rFont val="Calibri"/>
        <family val="2"/>
        <scheme val="minor"/>
      </rPr>
      <t xml:space="preserve">  </t>
    </r>
  </si>
  <si>
    <t xml:space="preserve">
* No se efectue la proyección de insumos y equipamiento que se requiera.</t>
  </si>
  <si>
    <t xml:space="preserve">
Favorecimiento de terceros
en la adquisición de insumos y/o equipamiento
</t>
  </si>
  <si>
    <t>*Afectación presupuestal del instituto
¨* Detrimento patrimonial</t>
  </si>
  <si>
    <t xml:space="preserve"> 
*Realizar control desde el Área de Almacén de los insumos que llegan, posteriormente se levanta un inventario y en relación a los planes de estudio los talleristas solo pueden hacer solicitud los 5 primeros días del mes.  </t>
  </si>
  <si>
    <t xml:space="preserve">*Registro para la comisión de evaluación y promoción escuela pedagógica integral IDIPRON M-RDE-FT-097.
*Concepto comisión de evaluación escuela pedagógica integral IDIPRON M-RDE-FT-012
*Boletín académico
*Libro de valoraciones académicas del año.
</t>
  </si>
  <si>
    <t xml:space="preserve">Realizar un documento mediante el cual se establezca la ruta y manejo en las solicitudes y disposición de insumos </t>
  </si>
  <si>
    <t>Documento oficializado ante la OAP</t>
  </si>
  <si>
    <t xml:space="preserve">
Reporte de metas con datos que no son reales
Falta de planeación en la programación, ejecucion y segumiento de los programas curriculares 
</t>
  </si>
  <si>
    <t xml:space="preserve">Inhadeacuada asignación y ejecución de recursos </t>
  </si>
  <si>
    <t xml:space="preserve"> No cumplimiento de los objetivos y resultados esperados en el programa de formación técnica con criterios de oportunidad, calidad y pertinenicia.</t>
  </si>
  <si>
    <t>Plataforma SIMI, Hoja De Matricula, Listados De Asistencia, Planilla de valoración Talleres</t>
  </si>
  <si>
    <t xml:space="preserve">Actas  de seguimiento y soportes de gestión para subsanar 
Soporte del ejercicio de planeación
</t>
  </si>
  <si>
    <r>
      <rPr>
        <b/>
        <sz val="10"/>
        <color theme="1"/>
        <rFont val="Times New Roman"/>
        <family val="1"/>
      </rPr>
      <t>EDUCACIÓN</t>
    </r>
    <r>
      <rPr>
        <sz val="10"/>
        <color theme="1"/>
        <rFont val="Times New Roman"/>
        <family val="1"/>
      </rPr>
      <t xml:space="preserve">
IDEAR MODELOS Y ACCIONES DE FORMACIÓN QUE PERMITAN DESARROLLAR PROCESOS EDUCATIVOS DE NIVELACIÓN Y CERTIFICACIÓN DE ACUERDO CON LOS ESTÁNDARES EMANADOS POR EL MINISTERIO DE EDUCACIÓN NACIONAL</t>
    </r>
  </si>
  <si>
    <r>
      <rPr>
        <b/>
        <sz val="10"/>
        <color theme="1"/>
        <rFont val="Calibri"/>
        <family val="2"/>
        <scheme val="minor"/>
      </rPr>
      <t>MODELO PEDAGÓGICO</t>
    </r>
    <r>
      <rPr>
        <sz val="10"/>
        <color theme="1"/>
        <rFont val="Calibri"/>
        <family val="2"/>
        <scheme val="minor"/>
      </rPr>
      <t xml:space="preserve"> 
acompañar cuidadosa, responsable y amorosamente cada una de las historias de vida de los NNAJ que los han conducido a habitar peligrosamente la calle, y acompañarlos a encontrar las posibles salidas, donde desarrollen sus capacidades y amplíen sus libertades, como expresión de una vida digna</t>
    </r>
  </si>
  <si>
    <r>
      <t xml:space="preserve">
 Centralizar el proceso administrativo de vinculación en el Area de Escuela- Formación Academica 
Construción de una herramienta que establesca los parametros y condiciones para el poceso de vinculación, certificados acdémicos y verificaciones documentales.  
</t>
    </r>
    <r>
      <rPr>
        <sz val="10"/>
        <color rgb="FFFF0000"/>
        <rFont val="Calibri"/>
        <family val="2"/>
        <scheme val="minor"/>
      </rPr>
      <t xml:space="preserve">
</t>
    </r>
  </si>
  <si>
    <t xml:space="preserve">Efectuar seguimiento quincenal al SIMI  por parte del lider administrativo del Área de Talleres, a afin de subsanar cada una de las situaciones que se presenten con los Ádolescentes y Jóvenes
Formular y desarrollar la planeación en terminos y condiciones requeridos para consecución de los resultados esperados </t>
  </si>
  <si>
    <t xml:space="preserve">Formular el manual operativo del Area de Escuela- Formación Academica 
documentar las actividades a realizar para la vinculación al proceso academico </t>
  </si>
  <si>
    <t xml:space="preserve">Permisos de seguridad  
</t>
  </si>
  <si>
    <t xml:space="preserve">PROCESOS MISIONALES </t>
  </si>
  <si>
    <r>
      <t xml:space="preserve">SALUD
</t>
    </r>
    <r>
      <rPr>
        <sz val="9"/>
        <color theme="1"/>
        <rFont val="Calibri"/>
        <family val="2"/>
        <scheme val="minor"/>
      </rPr>
      <t>Se enfoca sobre la calidad de vida, es decir, abarca techo, vestuario, alimentación que inciden en la salud y bienestar de los NNAJ. Igualmente, ya sea de forma directa o a través de la Secretaría de Salud y de las EPSs a las que se hallan afiliados, asume lo relacionado con la salud tanto física como mental. De ahí que adelanta acciones que tienen que ver con la nutrición balanceada, el cuidado del cuerpo, el ejercicio y el deporte cotidianos, la vinculación a los sistemas de salud, la atención en salud oral, la vinculación a procesos de medicina alternativa, así como a procesos personales y grupales para la mitigación del consumo de psicoactivos, entre otras. Así mismo, propende por evitar que la alimentación sea entendida o manejada como un elemento de castigo.</t>
    </r>
    <r>
      <rPr>
        <b/>
        <sz val="9"/>
        <color theme="1"/>
        <rFont val="Calibri"/>
        <family val="2"/>
        <scheme val="minor"/>
      </rPr>
      <t xml:space="preserve">
</t>
    </r>
  </si>
  <si>
    <t>Posible influencia en la distribución de los insumos y/o elementos  o uso indebido de los insumos dados por el área de salud para beneficio de los NNAJ y administrados por profesionales o personal  a cargo los mismos.</t>
  </si>
  <si>
    <t>Uso a beneficio propio o a terceros no beneficiarios de la institución de los insumos suministrados por el área de salud.</t>
  </si>
  <si>
    <t xml:space="preserve">Alteración de la información registrada para el control de entradas y salidas de insumos.
Deficiencia en la existencia de insumos para el cumplimiento de la atención que lo requiere.
Incumplimiento a las metas de atención
hallazgos de los entes de control
</t>
  </si>
  <si>
    <t>Proceso realizado a través de Registro Protocolo de Almacenamiento y Distribución de Elementos e Insumos de Enfermería y Odontología y el Registro de  Planillas de Inventario de Medicamentos  y Registro Diario de Enfermería. 
M-RDE-FT-124 KARDEX INVENTARIO MEDICAMENTOS 
 M-RDE-FT-128 REGISTRO DIARIO DE ENFERMERIA
SIMI</t>
  </si>
  <si>
    <t xml:space="preserve">Investigación a la rotación del o los elementos desde el momento del ingreso hasta su destino final, realizando reporte del hallazgo al supervisor del contrato de los implicados y/o a los respectivos directivos para la toma de decisiones del personal involucrado.   </t>
  </si>
  <si>
    <t>Tercer trimestre</t>
  </si>
  <si>
    <t>Elaboración de protocolo de para la recepción, almacenamiento y distribución de insumos y elementos para enfermería y odontología .
Revisiones periódicas a las áreas de enfermería y odontología para la verificación, seguimiento y rotación de los insumos entregados por el áreas de salud y verificación de la información registrada en las planillas en físico y SIMI.</t>
  </si>
  <si>
    <t>Actas de reunión y registro de la verificacón y seguimiento a compromisos.</t>
  </si>
  <si>
    <t>BAJA</t>
  </si>
  <si>
    <t>MODERADA</t>
  </si>
  <si>
    <t xml:space="preserve">SE CONSOLIDA EL MAPA DE RIESGOS DE CORRUPCIÓN DE LOS PROCESOS MISIONALES </t>
  </si>
  <si>
    <t>Yuly Milena Gómez Romero -  Profesional OAP</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</si>
</sst>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26" x14ac:knownFonts="1">
    <font>
      <sz val="11"/>
      <color theme="1"/>
      <name val="Calibri"/>
      <family val="2"/>
      <scheme val="minor"/>
    </font>
    <font>
      <sz val="11"/>
      <color theme="0"/>
      <name val="Calibri"/>
      <family val="2"/>
      <scheme val="minor"/>
    </font>
    <font>
      <sz val="10"/>
      <color theme="1"/>
      <name val="Calibri"/>
      <family val="2"/>
      <scheme val="minor"/>
    </font>
    <font>
      <b/>
      <sz val="11"/>
      <color theme="1"/>
      <name val="Calibri"/>
      <family val="2"/>
      <scheme val="minor"/>
    </font>
    <font>
      <sz val="14"/>
      <color theme="1"/>
      <name val="Calibri"/>
      <family val="2"/>
      <scheme val="minor"/>
    </font>
    <font>
      <b/>
      <sz val="9"/>
      <color theme="1"/>
      <name val="Calibri"/>
      <family val="2"/>
      <scheme val="minor"/>
    </font>
    <font>
      <b/>
      <sz val="11"/>
      <color theme="0"/>
      <name val="Calibri"/>
      <family val="2"/>
      <scheme val="minor"/>
    </font>
    <font>
      <sz val="12"/>
      <color theme="1"/>
      <name val="Calibri"/>
      <family val="2"/>
      <scheme val="minor"/>
    </font>
    <font>
      <b/>
      <sz val="12"/>
      <color theme="1"/>
      <name val="Calibri"/>
      <family val="2"/>
      <scheme val="minor"/>
    </font>
    <font>
      <b/>
      <sz val="14"/>
      <color theme="1"/>
      <name val="Calibri"/>
      <family val="2"/>
      <scheme val="minor"/>
    </font>
    <font>
      <sz val="10"/>
      <name val="Calibri"/>
      <family val="2"/>
      <scheme val="minor"/>
    </font>
    <font>
      <b/>
      <sz val="10"/>
      <color theme="0"/>
      <name val="Calibri"/>
      <family val="2"/>
      <scheme val="minor"/>
    </font>
    <font>
      <sz val="14"/>
      <name val="Calibri"/>
      <family val="2"/>
      <scheme val="minor"/>
    </font>
    <font>
      <b/>
      <sz val="10"/>
      <name val="Calibri"/>
      <family val="2"/>
      <scheme val="minor"/>
    </font>
    <font>
      <b/>
      <sz val="11"/>
      <name val="Calibri"/>
      <family val="2"/>
      <scheme val="minor"/>
    </font>
    <font>
      <b/>
      <sz val="14"/>
      <name val="Calibri"/>
      <family val="2"/>
      <scheme val="minor"/>
    </font>
    <font>
      <b/>
      <sz val="9"/>
      <color theme="0"/>
      <name val="Calibri"/>
      <family val="2"/>
      <scheme val="minor"/>
    </font>
    <font>
      <b/>
      <sz val="16"/>
      <name val="Calibri"/>
      <family val="2"/>
      <scheme val="minor"/>
    </font>
    <font>
      <sz val="10"/>
      <color theme="1"/>
      <name val="Times New Roman"/>
      <family val="1"/>
    </font>
    <font>
      <sz val="10"/>
      <color theme="0"/>
      <name val="Times New Roman"/>
      <family val="1"/>
    </font>
    <font>
      <b/>
      <sz val="10"/>
      <color theme="1"/>
      <name val="Times New Roman"/>
      <family val="1"/>
    </font>
    <font>
      <sz val="10"/>
      <color rgb="FFFF0000"/>
      <name val="Calibri"/>
      <family val="2"/>
      <scheme val="minor"/>
    </font>
    <font>
      <b/>
      <sz val="10"/>
      <color theme="1"/>
      <name val="Calibri"/>
      <family val="2"/>
      <scheme val="minor"/>
    </font>
    <font>
      <b/>
      <sz val="24"/>
      <color theme="1"/>
      <name val="Times New Roman"/>
      <family val="1"/>
    </font>
    <font>
      <sz val="9"/>
      <color theme="1"/>
      <name val="Calibri"/>
      <family val="2"/>
      <scheme val="minor"/>
    </font>
    <font>
      <b/>
      <sz val="14"/>
      <name val="Times New Roman"/>
      <family val="1"/>
    </font>
  </fonts>
  <fills count="5">
    <fill>
      <patternFill patternType="none"/>
    </fill>
    <fill>
      <patternFill patternType="gray125"/>
    </fill>
    <fill>
      <patternFill patternType="solid">
        <fgColor rgb="FF00B0F0"/>
        <bgColor indexed="64"/>
      </patternFill>
    </fill>
    <fill>
      <patternFill patternType="solid">
        <fgColor theme="0"/>
        <bgColor indexed="64"/>
      </patternFill>
    </fill>
    <fill>
      <patternFill patternType="solid">
        <fgColor theme="0" tint="-0.14999847407452621"/>
        <bgColor indexed="64"/>
      </patternFill>
    </fill>
  </fills>
  <borders count="21">
    <border>
      <left/>
      <right/>
      <top/>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indexed="64"/>
      </top>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thin">
        <color indexed="64"/>
      </bottom>
      <diagonal/>
    </border>
    <border>
      <left style="thin">
        <color indexed="64"/>
      </left>
      <right style="hair">
        <color indexed="64"/>
      </right>
      <top style="hair">
        <color indexed="64"/>
      </top>
      <bottom/>
      <diagonal/>
    </border>
    <border>
      <left style="hair">
        <color indexed="64"/>
      </left>
      <right/>
      <top style="hair">
        <color indexed="64"/>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1">
    <xf numFmtId="0" fontId="0" fillId="0" borderId="0"/>
  </cellStyleXfs>
  <cellXfs count="181">
    <xf numFmtId="0" fontId="0" fillId="0" borderId="0" xfId="0"/>
    <xf numFmtId="0" fontId="0" fillId="0" borderId="0" xfId="0" applyProtection="1"/>
    <xf numFmtId="1" fontId="0" fillId="0" borderId="0" xfId="0" applyNumberFormat="1" applyBorder="1" applyAlignment="1" applyProtection="1">
      <alignment horizontal="center" vertical="center"/>
    </xf>
    <xf numFmtId="0" fontId="3" fillId="0" borderId="16" xfId="0" applyFont="1" applyBorder="1" applyAlignment="1" applyProtection="1">
      <alignment horizontal="center" vertical="center" wrapText="1"/>
      <protection locked="0"/>
    </xf>
    <xf numFmtId="0" fontId="7" fillId="0" borderId="14" xfId="0" applyFont="1" applyBorder="1" applyAlignment="1" applyProtection="1">
      <alignment horizontal="justify" vertical="top" wrapText="1"/>
    </xf>
    <xf numFmtId="0" fontId="7" fillId="0" borderId="15" xfId="0" applyFont="1" applyBorder="1" applyAlignment="1" applyProtection="1">
      <alignment horizontal="justify" wrapText="1"/>
    </xf>
    <xf numFmtId="0" fontId="7" fillId="0" borderId="15" xfId="0" applyFont="1" applyBorder="1" applyAlignment="1" applyProtection="1">
      <alignment horizontal="justify"/>
    </xf>
    <xf numFmtId="0" fontId="7" fillId="0" borderId="17" xfId="0" applyFont="1" applyBorder="1" applyAlignment="1" applyProtection="1">
      <alignment horizontal="justify" wrapText="1"/>
    </xf>
    <xf numFmtId="0" fontId="3" fillId="0" borderId="18" xfId="0" applyFont="1" applyBorder="1" applyAlignment="1" applyProtection="1">
      <alignment horizontal="center" vertical="center" wrapText="1"/>
      <protection locked="0"/>
    </xf>
    <xf numFmtId="0" fontId="11" fillId="2" borderId="1" xfId="0" applyFont="1" applyFill="1" applyBorder="1" applyAlignment="1" applyProtection="1">
      <alignment horizontal="center" vertical="center"/>
    </xf>
    <xf numFmtId="0" fontId="0" fillId="0" borderId="0" xfId="0" applyProtection="1">
      <protection locked="0"/>
    </xf>
    <xf numFmtId="1" fontId="0" fillId="0" borderId="9" xfId="0" applyNumberFormat="1" applyBorder="1" applyAlignment="1" applyProtection="1">
      <alignment horizontal="center" vertical="center"/>
    </xf>
    <xf numFmtId="0" fontId="14" fillId="4" borderId="12" xfId="0" applyFont="1" applyFill="1" applyBorder="1" applyAlignment="1" applyProtection="1">
      <alignment horizontal="center" vertical="center"/>
    </xf>
    <xf numFmtId="0" fontId="14" fillId="4" borderId="0" xfId="0" applyFont="1" applyFill="1" applyProtection="1"/>
    <xf numFmtId="0" fontId="6" fillId="2" borderId="10" xfId="0" applyFont="1" applyFill="1" applyBorder="1" applyAlignment="1" applyProtection="1">
      <alignment horizontal="center" vertical="center" wrapText="1"/>
    </xf>
    <xf numFmtId="0" fontId="3" fillId="0" borderId="0" xfId="0" applyFont="1" applyAlignment="1" applyProtection="1">
      <alignment horizontal="right"/>
    </xf>
    <xf numFmtId="0" fontId="3" fillId="0" borderId="0" xfId="0" applyFont="1" applyProtection="1"/>
    <xf numFmtId="0" fontId="3" fillId="0" borderId="10" xfId="0" applyFont="1" applyBorder="1" applyAlignment="1" applyProtection="1"/>
    <xf numFmtId="0" fontId="3" fillId="0" borderId="10" xfId="0" applyFont="1" applyBorder="1" applyProtection="1"/>
    <xf numFmtId="0" fontId="6" fillId="2" borderId="0" xfId="0" applyFont="1" applyFill="1" applyProtection="1"/>
    <xf numFmtId="0" fontId="3" fillId="0" borderId="1" xfId="0" applyFont="1" applyBorder="1" applyProtection="1"/>
    <xf numFmtId="0" fontId="16" fillId="2" borderId="1" xfId="0" applyFont="1" applyFill="1" applyBorder="1" applyAlignment="1" applyProtection="1">
      <alignment horizontal="center" vertical="center" wrapText="1"/>
    </xf>
    <xf numFmtId="0" fontId="11" fillId="2" borderId="1" xfId="0" applyFont="1" applyFill="1" applyBorder="1" applyAlignment="1" applyProtection="1">
      <alignment horizontal="center" vertical="center" wrapText="1"/>
    </xf>
    <xf numFmtId="0" fontId="6" fillId="2" borderId="1" xfId="0" applyFont="1" applyFill="1" applyBorder="1" applyAlignment="1" applyProtection="1">
      <alignment vertical="center"/>
    </xf>
    <xf numFmtId="0" fontId="6" fillId="2" borderId="1" xfId="0" applyFont="1" applyFill="1" applyBorder="1" applyAlignment="1" applyProtection="1">
      <alignment horizontal="center" vertical="center" wrapText="1"/>
    </xf>
    <xf numFmtId="0" fontId="5" fillId="4" borderId="1" xfId="0" applyFont="1" applyFill="1" applyBorder="1" applyAlignment="1" applyProtection="1">
      <alignment horizontal="center" vertical="center" wrapText="1"/>
    </xf>
    <xf numFmtId="0" fontId="3" fillId="4" borderId="1" xfId="0" applyFont="1" applyFill="1" applyBorder="1" applyAlignment="1" applyProtection="1">
      <alignment horizontal="center" vertical="center"/>
    </xf>
    <xf numFmtId="0" fontId="14" fillId="4" borderId="1" xfId="0" applyFont="1" applyFill="1" applyBorder="1" applyAlignment="1" applyProtection="1">
      <alignment horizontal="center" vertical="center"/>
    </xf>
    <xf numFmtId="0" fontId="13" fillId="4" borderId="1" xfId="0" applyFont="1" applyFill="1" applyBorder="1" applyAlignment="1" applyProtection="1">
      <alignment horizontal="center" vertical="center"/>
    </xf>
    <xf numFmtId="0" fontId="18" fillId="3" borderId="0" xfId="0" applyFont="1" applyFill="1" applyProtection="1"/>
    <xf numFmtId="0" fontId="19" fillId="2" borderId="1" xfId="0" applyFont="1" applyFill="1" applyBorder="1" applyAlignment="1" applyProtection="1">
      <alignment horizontal="center" vertical="center"/>
    </xf>
    <xf numFmtId="0" fontId="19" fillId="2" borderId="3" xfId="0" applyFont="1" applyFill="1" applyBorder="1" applyAlignment="1" applyProtection="1">
      <alignment horizontal="center" vertical="center"/>
    </xf>
    <xf numFmtId="0" fontId="18" fillId="0" borderId="0" xfId="0" applyFont="1" applyBorder="1" applyAlignment="1" applyProtection="1"/>
    <xf numFmtId="0" fontId="18" fillId="0" borderId="0" xfId="0" applyFont="1" applyProtection="1"/>
    <xf numFmtId="0" fontId="18" fillId="0" borderId="0" xfId="0" applyFont="1" applyBorder="1" applyAlignment="1" applyProtection="1">
      <alignment horizontal="center" vertical="center"/>
    </xf>
    <xf numFmtId="0" fontId="0" fillId="0" borderId="6" xfId="0" applyBorder="1" applyAlignment="1" applyProtection="1">
      <alignment horizontal="center" vertical="center"/>
    </xf>
    <xf numFmtId="0" fontId="0" fillId="0" borderId="0" xfId="0" applyAlignment="1" applyProtection="1">
      <alignment horizontal="center" vertical="center"/>
    </xf>
    <xf numFmtId="0" fontId="0" fillId="0" borderId="0" xfId="0" applyBorder="1" applyAlignment="1" applyProtection="1">
      <alignment horizontal="center" vertical="center"/>
    </xf>
    <xf numFmtId="0" fontId="0" fillId="0" borderId="0" xfId="0" applyBorder="1" applyAlignment="1" applyProtection="1">
      <alignment horizontal="center" vertical="center" wrapText="1"/>
    </xf>
    <xf numFmtId="0" fontId="1" fillId="2" borderId="0" xfId="0" applyFont="1" applyFill="1" applyBorder="1" applyAlignment="1" applyProtection="1">
      <alignment horizontal="center" vertical="center" wrapText="1"/>
    </xf>
    <xf numFmtId="0" fontId="0" fillId="0" borderId="14" xfId="0" applyFont="1" applyBorder="1" applyAlignment="1" applyProtection="1">
      <alignment horizontal="justify" vertical="center" wrapText="1"/>
    </xf>
    <xf numFmtId="0" fontId="0" fillId="0" borderId="15" xfId="0" applyFont="1" applyBorder="1" applyAlignment="1" applyProtection="1">
      <alignment horizontal="justify" vertical="center" wrapText="1"/>
    </xf>
    <xf numFmtId="0" fontId="0" fillId="0" borderId="15" xfId="0" applyFont="1" applyBorder="1" applyAlignment="1" applyProtection="1">
      <alignment horizontal="justify" vertical="center"/>
    </xf>
    <xf numFmtId="0" fontId="0" fillId="0" borderId="17" xfId="0" applyFont="1" applyBorder="1" applyAlignment="1" applyProtection="1">
      <alignment horizontal="justify" vertical="center" wrapText="1"/>
    </xf>
    <xf numFmtId="0" fontId="0" fillId="0" borderId="12" xfId="0" applyBorder="1" applyAlignment="1" applyProtection="1">
      <alignment horizontal="center"/>
      <protection locked="0"/>
    </xf>
    <xf numFmtId="0" fontId="12" fillId="0" borderId="10" xfId="0" applyFont="1" applyBorder="1" applyAlignment="1" applyProtection="1">
      <alignment horizontal="center" vertical="center"/>
    </xf>
    <xf numFmtId="0" fontId="12" fillId="0" borderId="1" xfId="0" applyFont="1" applyBorder="1" applyAlignment="1" applyProtection="1">
      <alignment horizontal="center" vertical="center"/>
    </xf>
    <xf numFmtId="0" fontId="14" fillId="0" borderId="1" xfId="0" applyFont="1" applyFill="1" applyBorder="1" applyAlignment="1" applyProtection="1">
      <alignment horizontal="center" vertical="center"/>
    </xf>
    <xf numFmtId="0" fontId="14" fillId="0" borderId="13" xfId="0" applyFont="1" applyFill="1" applyBorder="1" applyAlignment="1" applyProtection="1">
      <alignment horizontal="center" vertical="center"/>
    </xf>
    <xf numFmtId="0" fontId="2" fillId="0" borderId="13" xfId="0" applyFont="1" applyBorder="1" applyAlignment="1" applyProtection="1">
      <alignment horizontal="center" vertical="center" wrapText="1"/>
      <protection locked="0"/>
    </xf>
    <xf numFmtId="0" fontId="2" fillId="0" borderId="12" xfId="0" applyFont="1" applyBorder="1" applyAlignment="1" applyProtection="1">
      <alignment horizontal="center" vertical="center" wrapText="1"/>
      <protection locked="0"/>
    </xf>
    <xf numFmtId="0" fontId="0" fillId="0" borderId="19" xfId="0" applyBorder="1" applyAlignment="1" applyProtection="1">
      <alignment horizontal="center"/>
      <protection locked="0"/>
    </xf>
    <xf numFmtId="0" fontId="0" fillId="0" borderId="20" xfId="0" applyBorder="1" applyAlignment="1" applyProtection="1">
      <alignment horizontal="center"/>
      <protection locked="0"/>
    </xf>
    <xf numFmtId="0" fontId="0" fillId="0" borderId="4" xfId="0" applyBorder="1" applyAlignment="1" applyProtection="1">
      <alignment horizontal="center" vertical="center" wrapText="1"/>
      <protection locked="0"/>
    </xf>
    <xf numFmtId="0" fontId="0" fillId="0" borderId="2" xfId="0" applyBorder="1" applyAlignment="1" applyProtection="1">
      <alignment horizontal="center" vertical="center" wrapText="1"/>
      <protection locked="0"/>
    </xf>
    <xf numFmtId="0" fontId="13" fillId="0" borderId="1" xfId="0" applyFont="1" applyFill="1" applyBorder="1" applyAlignment="1" applyProtection="1">
      <alignment horizontal="center" vertical="center"/>
    </xf>
    <xf numFmtId="0" fontId="13" fillId="0" borderId="13" xfId="0" applyFont="1" applyFill="1" applyBorder="1" applyAlignment="1" applyProtection="1">
      <alignment horizontal="center" vertical="center"/>
    </xf>
    <xf numFmtId="0" fontId="15" fillId="0" borderId="1" xfId="0" applyFont="1" applyBorder="1" applyAlignment="1" applyProtection="1">
      <alignment horizontal="center" vertical="center"/>
    </xf>
    <xf numFmtId="0" fontId="10" fillId="0" borderId="4" xfId="0" applyFont="1" applyBorder="1" applyAlignment="1" applyProtection="1">
      <alignment horizontal="center" vertical="top" wrapText="1"/>
      <protection locked="0"/>
    </xf>
    <xf numFmtId="0" fontId="10" fillId="0" borderId="2" xfId="0" applyFont="1" applyBorder="1" applyAlignment="1" applyProtection="1">
      <alignment horizontal="center" vertical="top"/>
      <protection locked="0"/>
    </xf>
    <xf numFmtId="0" fontId="10" fillId="0" borderId="12" xfId="0" applyFont="1" applyBorder="1" applyAlignment="1" applyProtection="1">
      <alignment horizontal="center" vertical="center" textRotation="90" wrapText="1"/>
      <protection locked="0"/>
    </xf>
    <xf numFmtId="0" fontId="10" fillId="0" borderId="4" xfId="0" applyFont="1" applyBorder="1" applyAlignment="1" applyProtection="1">
      <alignment horizontal="center" vertical="center" wrapText="1"/>
    </xf>
    <xf numFmtId="0" fontId="10" fillId="0" borderId="2" xfId="0" applyFont="1" applyBorder="1" applyAlignment="1" applyProtection="1">
      <alignment horizontal="center" vertical="center" wrapText="1"/>
    </xf>
    <xf numFmtId="0" fontId="10" fillId="0" borderId="7" xfId="0" applyFont="1" applyBorder="1" applyAlignment="1" applyProtection="1">
      <alignment horizontal="center" vertical="center" wrapText="1"/>
    </xf>
    <xf numFmtId="1" fontId="0" fillId="0" borderId="5" xfId="0" applyNumberFormat="1" applyFont="1" applyBorder="1" applyAlignment="1" applyProtection="1">
      <alignment horizontal="center" vertical="center"/>
    </xf>
    <xf numFmtId="1" fontId="0" fillId="0" borderId="6" xfId="0" applyNumberFormat="1" applyFont="1" applyBorder="1" applyAlignment="1" applyProtection="1">
      <alignment horizontal="center" vertical="center"/>
    </xf>
    <xf numFmtId="1" fontId="0" fillId="0" borderId="8" xfId="0" applyNumberFormat="1" applyFont="1" applyBorder="1" applyAlignment="1" applyProtection="1">
      <alignment horizontal="center" vertical="center"/>
    </xf>
    <xf numFmtId="1" fontId="10" fillId="0" borderId="4" xfId="0" applyNumberFormat="1" applyFont="1" applyBorder="1" applyAlignment="1" applyProtection="1">
      <alignment horizontal="center" vertical="center" wrapText="1"/>
    </xf>
    <xf numFmtId="1" fontId="10" fillId="0" borderId="2" xfId="0" applyNumberFormat="1" applyFont="1" applyBorder="1" applyAlignment="1" applyProtection="1">
      <alignment horizontal="center" vertical="center" wrapText="1"/>
    </xf>
    <xf numFmtId="1" fontId="10" fillId="0" borderId="7" xfId="0" applyNumberFormat="1" applyFont="1" applyBorder="1" applyAlignment="1" applyProtection="1">
      <alignment horizontal="center" vertical="center" wrapText="1"/>
    </xf>
    <xf numFmtId="0" fontId="5" fillId="0" borderId="13" xfId="0" applyFont="1" applyBorder="1" applyAlignment="1" applyProtection="1">
      <alignment horizontal="center" vertical="top" wrapText="1"/>
      <protection locked="0"/>
    </xf>
    <xf numFmtId="0" fontId="5" fillId="0" borderId="12" xfId="0" applyFont="1" applyBorder="1" applyAlignment="1" applyProtection="1">
      <alignment horizontal="center" vertical="top" wrapText="1"/>
      <protection locked="0"/>
    </xf>
    <xf numFmtId="0" fontId="5" fillId="0" borderId="10" xfId="0" applyFont="1" applyBorder="1" applyAlignment="1" applyProtection="1">
      <alignment horizontal="center" vertical="top" wrapText="1"/>
      <protection locked="0"/>
    </xf>
    <xf numFmtId="0" fontId="0" fillId="0" borderId="1" xfId="0" applyBorder="1" applyAlignment="1" applyProtection="1">
      <alignment horizontal="center" vertical="center" wrapText="1"/>
      <protection locked="0"/>
    </xf>
    <xf numFmtId="0" fontId="0" fillId="0" borderId="1" xfId="0" applyBorder="1" applyAlignment="1" applyProtection="1">
      <alignment horizontal="center" vertical="center"/>
      <protection locked="0"/>
    </xf>
    <xf numFmtId="0" fontId="0" fillId="0" borderId="13" xfId="0" applyBorder="1" applyAlignment="1" applyProtection="1">
      <alignment horizontal="center" vertical="center"/>
      <protection locked="0"/>
    </xf>
    <xf numFmtId="0" fontId="0" fillId="0" borderId="13" xfId="0" applyBorder="1" applyAlignment="1" applyProtection="1">
      <alignment horizontal="center" vertical="center" wrapText="1"/>
      <protection locked="0"/>
    </xf>
    <xf numFmtId="0" fontId="0" fillId="0" borderId="1" xfId="0" applyFont="1" applyBorder="1" applyAlignment="1" applyProtection="1">
      <alignment horizontal="center" vertical="center" wrapText="1"/>
      <protection locked="0"/>
    </xf>
    <xf numFmtId="0" fontId="0" fillId="0" borderId="1" xfId="0" applyFont="1" applyBorder="1" applyAlignment="1" applyProtection="1">
      <alignment horizontal="center" vertical="center"/>
      <protection locked="0"/>
    </xf>
    <xf numFmtId="0" fontId="0" fillId="0" borderId="13" xfId="0" applyFont="1" applyBorder="1" applyAlignment="1" applyProtection="1">
      <alignment horizontal="center" vertical="center"/>
      <protection locked="0"/>
    </xf>
    <xf numFmtId="0" fontId="10" fillId="0" borderId="1" xfId="0" applyFont="1" applyFill="1" applyBorder="1" applyAlignment="1" applyProtection="1">
      <alignment horizontal="center" vertical="center" wrapText="1"/>
      <protection locked="0"/>
    </xf>
    <xf numFmtId="0" fontId="10" fillId="0" borderId="13" xfId="0" applyFont="1" applyFill="1" applyBorder="1" applyAlignment="1" applyProtection="1">
      <alignment horizontal="center" vertical="center" wrapText="1"/>
      <protection locked="0"/>
    </xf>
    <xf numFmtId="0" fontId="10" fillId="0" borderId="1" xfId="0" applyFont="1" applyBorder="1" applyAlignment="1" applyProtection="1">
      <alignment horizontal="center" vertical="center" wrapText="1"/>
      <protection locked="0"/>
    </xf>
    <xf numFmtId="0" fontId="10" fillId="0" borderId="13" xfId="0" applyFont="1" applyBorder="1" applyAlignment="1" applyProtection="1">
      <alignment horizontal="center" vertical="center" wrapText="1"/>
      <protection locked="0"/>
    </xf>
    <xf numFmtId="0" fontId="0" fillId="0" borderId="0" xfId="0" applyAlignment="1" applyProtection="1">
      <alignment horizontal="center" vertical="center"/>
    </xf>
    <xf numFmtId="0" fontId="5" fillId="0" borderId="1" xfId="0" applyFont="1" applyBorder="1" applyAlignment="1" applyProtection="1">
      <alignment horizontal="center" vertical="top" wrapText="1"/>
      <protection locked="0"/>
    </xf>
    <xf numFmtId="0" fontId="0" fillId="0" borderId="1" xfId="0" applyBorder="1" applyAlignment="1" applyProtection="1">
      <alignment vertical="top"/>
      <protection locked="0"/>
    </xf>
    <xf numFmtId="0" fontId="0" fillId="0" borderId="1" xfId="0" applyBorder="1" applyAlignment="1" applyProtection="1">
      <protection locked="0"/>
    </xf>
    <xf numFmtId="0" fontId="0" fillId="0" borderId="1" xfId="0" applyBorder="1" applyAlignment="1" applyProtection="1">
      <alignment horizontal="center"/>
      <protection locked="0"/>
    </xf>
    <xf numFmtId="0" fontId="9" fillId="2" borderId="1" xfId="0" applyFont="1" applyFill="1" applyBorder="1" applyAlignment="1" applyProtection="1">
      <alignment horizontal="center" vertical="center" wrapText="1"/>
    </xf>
    <xf numFmtId="0" fontId="4" fillId="2" borderId="1" xfId="0" applyFont="1" applyFill="1" applyBorder="1" applyAlignment="1" applyProtection="1">
      <alignment vertical="center"/>
    </xf>
    <xf numFmtId="0" fontId="8" fillId="3" borderId="1" xfId="0" applyFont="1" applyFill="1" applyBorder="1" applyAlignment="1" applyProtection="1">
      <alignment horizontal="center" vertical="top" wrapText="1"/>
    </xf>
    <xf numFmtId="0" fontId="8" fillId="3" borderId="1" xfId="0" applyFont="1" applyFill="1" applyBorder="1" applyAlignment="1" applyProtection="1">
      <alignment vertical="top"/>
    </xf>
    <xf numFmtId="0" fontId="8" fillId="3" borderId="1" xfId="0" applyFont="1" applyFill="1" applyBorder="1" applyAlignment="1" applyProtection="1">
      <alignment horizontal="center" vertical="center" wrapText="1"/>
    </xf>
    <xf numFmtId="0" fontId="8" fillId="3" borderId="1" xfId="0" applyFont="1" applyFill="1" applyBorder="1" applyAlignment="1" applyProtection="1"/>
    <xf numFmtId="0" fontId="8" fillId="3" borderId="1" xfId="0" applyFont="1" applyFill="1" applyBorder="1" applyAlignment="1" applyProtection="1">
      <alignment horizontal="center" vertical="center"/>
    </xf>
    <xf numFmtId="14" fontId="5" fillId="0" borderId="1" xfId="0" applyNumberFormat="1" applyFont="1" applyBorder="1" applyAlignment="1" applyProtection="1">
      <alignment horizontal="center" vertical="top" wrapText="1"/>
      <protection locked="0"/>
    </xf>
    <xf numFmtId="0" fontId="0" fillId="0" borderId="4" xfId="0" applyBorder="1" applyAlignment="1" applyProtection="1">
      <alignment horizontal="center"/>
      <protection locked="0"/>
    </xf>
    <xf numFmtId="0" fontId="0" fillId="0" borderId="2" xfId="0" applyBorder="1" applyAlignment="1" applyProtection="1">
      <alignment horizontal="center"/>
      <protection locked="0"/>
    </xf>
    <xf numFmtId="0" fontId="0" fillId="0" borderId="13" xfId="0" applyBorder="1" applyAlignment="1" applyProtection="1">
      <alignment horizontal="center"/>
      <protection locked="0"/>
    </xf>
    <xf numFmtId="1" fontId="1" fillId="0" borderId="5" xfId="0" applyNumberFormat="1" applyFont="1" applyBorder="1" applyAlignment="1" applyProtection="1">
      <alignment horizontal="center" vertical="center"/>
    </xf>
    <xf numFmtId="1" fontId="1" fillId="0" borderId="6" xfId="0" applyNumberFormat="1" applyFont="1" applyBorder="1" applyAlignment="1" applyProtection="1">
      <alignment horizontal="center" vertical="center"/>
    </xf>
    <xf numFmtId="1" fontId="1" fillId="0" borderId="8" xfId="0" applyNumberFormat="1" applyFont="1" applyBorder="1" applyAlignment="1" applyProtection="1">
      <alignment horizontal="center" vertical="center"/>
    </xf>
    <xf numFmtId="0" fontId="0" fillId="0" borderId="6" xfId="0" applyBorder="1" applyAlignment="1" applyProtection="1">
      <alignment horizontal="center" vertical="center"/>
    </xf>
    <xf numFmtId="0" fontId="2" fillId="0" borderId="13" xfId="0" applyFont="1" applyBorder="1" applyAlignment="1" applyProtection="1">
      <alignment horizontal="center" vertical="center"/>
      <protection locked="0"/>
    </xf>
    <xf numFmtId="0" fontId="2" fillId="0" borderId="12" xfId="0" applyFont="1" applyBorder="1" applyAlignment="1" applyProtection="1">
      <alignment horizontal="center" vertical="center"/>
      <protection locked="0"/>
    </xf>
    <xf numFmtId="0" fontId="2" fillId="0" borderId="10" xfId="0" applyFont="1" applyBorder="1" applyAlignment="1" applyProtection="1">
      <alignment horizontal="center" vertical="center"/>
      <protection locked="0"/>
    </xf>
    <xf numFmtId="0" fontId="10" fillId="0" borderId="4" xfId="0" applyFont="1" applyBorder="1" applyAlignment="1" applyProtection="1">
      <alignment horizontal="center" vertical="center" wrapText="1"/>
      <protection locked="0"/>
    </xf>
    <xf numFmtId="0" fontId="10" fillId="0" borderId="2" xfId="0" applyFont="1" applyBorder="1" applyAlignment="1" applyProtection="1">
      <alignment horizontal="center" vertical="center" wrapText="1"/>
      <protection locked="0"/>
    </xf>
    <xf numFmtId="1" fontId="0" fillId="0" borderId="9" xfId="0" applyNumberFormat="1" applyBorder="1" applyAlignment="1" applyProtection="1">
      <alignment horizontal="center" vertical="center"/>
    </xf>
    <xf numFmtId="0" fontId="0" fillId="0" borderId="0" xfId="0" applyBorder="1" applyAlignment="1" applyProtection="1">
      <alignment horizontal="center" vertical="center"/>
    </xf>
    <xf numFmtId="0" fontId="0" fillId="0" borderId="9" xfId="0" applyBorder="1" applyAlignment="1" applyProtection="1">
      <alignment horizontal="center" vertical="center" wrapText="1"/>
    </xf>
    <xf numFmtId="0" fontId="0" fillId="0" borderId="0" xfId="0" applyBorder="1" applyAlignment="1" applyProtection="1">
      <alignment horizontal="center" vertical="center" wrapText="1"/>
    </xf>
    <xf numFmtId="0" fontId="2" fillId="0" borderId="10" xfId="0" applyFont="1" applyBorder="1" applyAlignment="1" applyProtection="1">
      <alignment horizontal="center" vertical="center" wrapText="1"/>
      <protection locked="0"/>
    </xf>
    <xf numFmtId="0" fontId="2" fillId="0" borderId="1" xfId="0" applyFont="1" applyBorder="1" applyAlignment="1" applyProtection="1">
      <alignment horizontal="center" vertical="center" wrapText="1"/>
      <protection locked="0"/>
    </xf>
    <xf numFmtId="0" fontId="2" fillId="0" borderId="1" xfId="0" applyFont="1" applyBorder="1" applyAlignment="1" applyProtection="1">
      <alignment horizontal="left" vertical="center" wrapText="1"/>
      <protection locked="0"/>
    </xf>
    <xf numFmtId="0" fontId="2" fillId="0" borderId="1" xfId="0" applyFont="1" applyBorder="1" applyAlignment="1" applyProtection="1">
      <alignment horizontal="left" vertical="center"/>
      <protection locked="0"/>
    </xf>
    <xf numFmtId="0" fontId="2" fillId="0" borderId="13" xfId="0" applyFont="1" applyBorder="1" applyAlignment="1" applyProtection="1">
      <alignment horizontal="left" vertical="center"/>
      <protection locked="0"/>
    </xf>
    <xf numFmtId="0" fontId="2" fillId="0" borderId="4" xfId="0" applyFont="1" applyBorder="1" applyAlignment="1" applyProtection="1">
      <alignment horizontal="center" vertical="center"/>
      <protection locked="0"/>
    </xf>
    <xf numFmtId="0" fontId="2" fillId="0" borderId="2" xfId="0" applyFont="1" applyBorder="1" applyAlignment="1" applyProtection="1">
      <alignment horizontal="center" vertical="center"/>
      <protection locked="0"/>
    </xf>
    <xf numFmtId="0" fontId="1" fillId="2" borderId="9" xfId="0" applyFont="1" applyFill="1" applyBorder="1" applyAlignment="1" applyProtection="1">
      <alignment horizontal="center" vertical="center" wrapText="1"/>
    </xf>
    <xf numFmtId="0" fontId="1" fillId="2" borderId="0" xfId="0" applyFont="1" applyFill="1" applyBorder="1" applyAlignment="1" applyProtection="1">
      <alignment horizontal="center" vertical="center" wrapText="1"/>
    </xf>
    <xf numFmtId="0" fontId="10" fillId="0" borderId="13" xfId="0" applyFont="1" applyBorder="1" applyAlignment="1" applyProtection="1">
      <alignment horizontal="center" vertical="center" textRotation="90" wrapText="1"/>
      <protection locked="0"/>
    </xf>
    <xf numFmtId="0" fontId="10" fillId="0" borderId="2" xfId="0" applyFont="1" applyBorder="1" applyAlignment="1" applyProtection="1">
      <alignment horizontal="center" vertical="center"/>
      <protection locked="0"/>
    </xf>
    <xf numFmtId="0" fontId="0" fillId="0" borderId="10" xfId="0" applyBorder="1" applyAlignment="1" applyProtection="1">
      <alignment horizontal="center"/>
      <protection locked="0"/>
    </xf>
    <xf numFmtId="0" fontId="2" fillId="0" borderId="1" xfId="0" applyFont="1" applyBorder="1" applyAlignment="1" applyProtection="1">
      <alignment horizontal="center" vertical="center"/>
      <protection locked="0"/>
    </xf>
    <xf numFmtId="0" fontId="2" fillId="0" borderId="13" xfId="0" applyFont="1" applyBorder="1" applyAlignment="1" applyProtection="1">
      <alignment horizontal="left" vertical="center" wrapText="1"/>
      <protection locked="0"/>
    </xf>
    <xf numFmtId="0" fontId="2" fillId="0" borderId="12" xfId="0" applyFont="1" applyBorder="1" applyAlignment="1" applyProtection="1">
      <alignment horizontal="left" vertical="center" wrapText="1"/>
      <protection locked="0"/>
    </xf>
    <xf numFmtId="0" fontId="2" fillId="0" borderId="10" xfId="0" applyFont="1" applyBorder="1" applyAlignment="1" applyProtection="1">
      <alignment horizontal="left" vertical="center" wrapText="1"/>
      <protection locked="0"/>
    </xf>
    <xf numFmtId="0" fontId="2" fillId="0" borderId="12" xfId="0" applyFont="1" applyBorder="1" applyAlignment="1" applyProtection="1">
      <alignment horizontal="left" vertical="center"/>
      <protection locked="0"/>
    </xf>
    <xf numFmtId="0" fontId="2" fillId="0" borderId="10" xfId="0" applyFont="1" applyBorder="1" applyAlignment="1" applyProtection="1">
      <alignment horizontal="left" vertical="center"/>
      <protection locked="0"/>
    </xf>
    <xf numFmtId="0" fontId="1" fillId="2" borderId="2" xfId="0" applyFont="1" applyFill="1" applyBorder="1" applyAlignment="1" applyProtection="1">
      <alignment horizontal="center" vertical="center"/>
    </xf>
    <xf numFmtId="0" fontId="1" fillId="2" borderId="0" xfId="0" applyFont="1" applyFill="1" applyBorder="1" applyAlignment="1" applyProtection="1">
      <alignment horizontal="center" vertical="center"/>
    </xf>
    <xf numFmtId="0" fontId="3" fillId="0" borderId="1" xfId="0" applyFont="1" applyBorder="1" applyAlignment="1" applyProtection="1">
      <alignment horizontal="center"/>
    </xf>
    <xf numFmtId="0" fontId="8" fillId="4" borderId="13" xfId="0" applyFont="1" applyFill="1" applyBorder="1" applyAlignment="1" applyProtection="1">
      <alignment horizontal="center" vertical="center"/>
    </xf>
    <xf numFmtId="0" fontId="8" fillId="4" borderId="12" xfId="0" applyFont="1" applyFill="1" applyBorder="1" applyAlignment="1" applyProtection="1">
      <alignment horizontal="center" vertical="center"/>
    </xf>
    <xf numFmtId="0" fontId="8" fillId="4" borderId="10" xfId="0" applyFont="1" applyFill="1" applyBorder="1" applyAlignment="1" applyProtection="1">
      <alignment horizontal="center" vertical="center"/>
    </xf>
    <xf numFmtId="0" fontId="8" fillId="0" borderId="4" xfId="0" applyFont="1" applyBorder="1" applyAlignment="1" applyProtection="1">
      <alignment horizontal="center" vertical="center"/>
    </xf>
    <xf numFmtId="0" fontId="8" fillId="0" borderId="9" xfId="0" applyFont="1" applyBorder="1" applyAlignment="1" applyProtection="1">
      <alignment horizontal="center" vertical="center"/>
    </xf>
    <xf numFmtId="0" fontId="8" fillId="0" borderId="5" xfId="0" applyFont="1" applyBorder="1" applyAlignment="1" applyProtection="1">
      <alignment horizontal="center" vertical="center"/>
    </xf>
    <xf numFmtId="0" fontId="8" fillId="0" borderId="2" xfId="0" applyFont="1" applyBorder="1" applyAlignment="1" applyProtection="1">
      <alignment horizontal="center" vertical="center"/>
    </xf>
    <xf numFmtId="0" fontId="8" fillId="0" borderId="0" xfId="0" applyFont="1" applyBorder="1" applyAlignment="1" applyProtection="1">
      <alignment horizontal="center" vertical="center"/>
    </xf>
    <xf numFmtId="0" fontId="8" fillId="0" borderId="6" xfId="0" applyFont="1" applyBorder="1" applyAlignment="1" applyProtection="1">
      <alignment horizontal="center" vertical="center"/>
    </xf>
    <xf numFmtId="0" fontId="8" fillId="0" borderId="7" xfId="0" applyFont="1" applyBorder="1" applyAlignment="1" applyProtection="1">
      <alignment horizontal="center" vertical="center"/>
    </xf>
    <xf numFmtId="0" fontId="8" fillId="0" borderId="11" xfId="0" applyFont="1" applyBorder="1" applyAlignment="1" applyProtection="1">
      <alignment horizontal="center" vertical="center"/>
    </xf>
    <xf numFmtId="0" fontId="8" fillId="0" borderId="8" xfId="0" applyFont="1" applyBorder="1" applyAlignment="1" applyProtection="1">
      <alignment horizontal="center" vertical="center"/>
    </xf>
    <xf numFmtId="0" fontId="3" fillId="4" borderId="1" xfId="0" applyFont="1" applyFill="1" applyBorder="1" applyAlignment="1" applyProtection="1">
      <alignment horizontal="center" vertical="center" wrapText="1"/>
    </xf>
    <xf numFmtId="0" fontId="3" fillId="4" borderId="13" xfId="0" applyFont="1" applyFill="1" applyBorder="1" applyAlignment="1" applyProtection="1">
      <alignment horizontal="center" vertical="center" wrapText="1"/>
    </xf>
    <xf numFmtId="0" fontId="3" fillId="4" borderId="12" xfId="0" applyFont="1" applyFill="1" applyBorder="1" applyAlignment="1" applyProtection="1">
      <alignment horizontal="center" vertical="center" wrapText="1"/>
    </xf>
    <xf numFmtId="0" fontId="3" fillId="4" borderId="10" xfId="0" applyFont="1" applyFill="1" applyBorder="1" applyAlignment="1" applyProtection="1">
      <alignment horizontal="center" vertical="center" wrapText="1"/>
    </xf>
    <xf numFmtId="0" fontId="5" fillId="4" borderId="13" xfId="0" applyFont="1" applyFill="1" applyBorder="1" applyAlignment="1" applyProtection="1">
      <alignment horizontal="center" vertical="center" wrapText="1"/>
    </xf>
    <xf numFmtId="0" fontId="5" fillId="4" borderId="10" xfId="0" applyFont="1" applyFill="1" applyBorder="1" applyAlignment="1" applyProtection="1">
      <alignment horizontal="center" vertical="center" wrapText="1"/>
    </xf>
    <xf numFmtId="0" fontId="3" fillId="4" borderId="1" xfId="0" applyFont="1" applyFill="1" applyBorder="1" applyAlignment="1" applyProtection="1">
      <alignment horizontal="center" vertical="center"/>
    </xf>
    <xf numFmtId="0" fontId="3" fillId="4" borderId="13" xfId="0" applyFont="1" applyFill="1" applyBorder="1" applyAlignment="1" applyProtection="1">
      <alignment horizontal="center" vertical="center"/>
    </xf>
    <xf numFmtId="0" fontId="14" fillId="4" borderId="13" xfId="0" applyFont="1" applyFill="1" applyBorder="1" applyAlignment="1" applyProtection="1">
      <alignment horizontal="center" vertical="center" wrapText="1"/>
    </xf>
    <xf numFmtId="0" fontId="14" fillId="4" borderId="12" xfId="0" applyFont="1" applyFill="1" applyBorder="1" applyAlignment="1" applyProtection="1">
      <alignment horizontal="center" vertical="center" wrapText="1"/>
    </xf>
    <xf numFmtId="0" fontId="14" fillId="4" borderId="10" xfId="0" applyFont="1" applyFill="1" applyBorder="1" applyAlignment="1" applyProtection="1">
      <alignment horizontal="center" vertical="center" wrapText="1"/>
    </xf>
    <xf numFmtId="0" fontId="18" fillId="0" borderId="13" xfId="0" applyFont="1" applyBorder="1" applyAlignment="1" applyProtection="1">
      <alignment horizontal="center" vertical="center" wrapText="1"/>
      <protection locked="0"/>
    </xf>
    <xf numFmtId="0" fontId="18" fillId="0" borderId="12" xfId="0" applyFont="1" applyBorder="1" applyAlignment="1" applyProtection="1">
      <alignment horizontal="center" vertical="center" wrapText="1"/>
      <protection locked="0"/>
    </xf>
    <xf numFmtId="0" fontId="18" fillId="0" borderId="10" xfId="0" applyFont="1" applyBorder="1" applyAlignment="1" applyProtection="1">
      <alignment horizontal="center" vertical="center" wrapText="1"/>
      <protection locked="0"/>
    </xf>
    <xf numFmtId="0" fontId="23" fillId="3" borderId="11" xfId="0" applyFont="1" applyFill="1" applyBorder="1" applyAlignment="1" applyProtection="1">
      <alignment horizontal="center"/>
    </xf>
    <xf numFmtId="0" fontId="18" fillId="3" borderId="11" xfId="0" applyFont="1" applyFill="1" applyBorder="1" applyAlignment="1" applyProtection="1">
      <alignment horizontal="center"/>
    </xf>
    <xf numFmtId="0" fontId="2" fillId="0" borderId="1" xfId="0" applyFont="1" applyBorder="1" applyAlignment="1" applyProtection="1">
      <alignment horizontal="left" vertical="top" wrapText="1"/>
      <protection locked="0"/>
    </xf>
    <xf numFmtId="0" fontId="20" fillId="3" borderId="1" xfId="0" applyFont="1" applyFill="1" applyBorder="1" applyAlignment="1" applyProtection="1">
      <alignment horizontal="left" vertical="center"/>
      <protection locked="0"/>
    </xf>
    <xf numFmtId="14" fontId="25" fillId="0" borderId="1" xfId="0" applyNumberFormat="1" applyFont="1" applyBorder="1" applyAlignment="1" applyProtection="1">
      <alignment horizontal="center" vertical="center"/>
      <protection locked="0"/>
    </xf>
    <xf numFmtId="0" fontId="25" fillId="0" borderId="1" xfId="0" applyFont="1" applyBorder="1" applyAlignment="1" applyProtection="1">
      <alignment horizontal="center" vertical="center"/>
      <protection locked="0"/>
    </xf>
    <xf numFmtId="0" fontId="0" fillId="3" borderId="1" xfId="0" applyFill="1" applyBorder="1" applyAlignment="1" applyProtection="1">
      <alignment horizontal="center"/>
    </xf>
    <xf numFmtId="0" fontId="2" fillId="0" borderId="4" xfId="0" applyFont="1" applyBorder="1" applyAlignment="1" applyProtection="1">
      <alignment horizontal="center" vertical="center" wrapText="1"/>
      <protection locked="0"/>
    </xf>
    <xf numFmtId="0" fontId="2" fillId="0" borderId="4" xfId="0" applyFont="1" applyBorder="1" applyAlignment="1" applyProtection="1">
      <alignment horizontal="center" wrapText="1"/>
      <protection locked="0"/>
    </xf>
    <xf numFmtId="0" fontId="2" fillId="0" borderId="2" xfId="0" applyFont="1" applyBorder="1" applyAlignment="1" applyProtection="1">
      <alignment horizontal="center" wrapText="1"/>
      <protection locked="0"/>
    </xf>
    <xf numFmtId="0" fontId="2" fillId="0" borderId="2" xfId="0" applyFont="1" applyBorder="1" applyAlignment="1" applyProtection="1">
      <alignment horizontal="center" vertical="center" wrapText="1"/>
      <protection locked="0"/>
    </xf>
    <xf numFmtId="0" fontId="3" fillId="0" borderId="10" xfId="0" applyFont="1" applyBorder="1" applyAlignment="1" applyProtection="1">
      <alignment horizontal="center"/>
    </xf>
    <xf numFmtId="0" fontId="8" fillId="0" borderId="10" xfId="0" applyFont="1" applyBorder="1" applyAlignment="1" applyProtection="1">
      <alignment horizontal="center" vertical="center"/>
    </xf>
    <xf numFmtId="0" fontId="8" fillId="0" borderId="1" xfId="0" applyFont="1" applyBorder="1" applyAlignment="1" applyProtection="1">
      <alignment horizontal="center" vertical="center"/>
    </xf>
    <xf numFmtId="0" fontId="3" fillId="4" borderId="10" xfId="0" applyFont="1" applyFill="1" applyBorder="1" applyAlignment="1" applyProtection="1">
      <alignment horizontal="center" vertical="center"/>
    </xf>
    <xf numFmtId="0" fontId="17" fillId="4" borderId="10" xfId="0" applyFont="1" applyFill="1" applyBorder="1" applyAlignment="1" applyProtection="1">
      <alignment horizontal="center" vertical="center"/>
    </xf>
    <xf numFmtId="0" fontId="17" fillId="4" borderId="1" xfId="0" applyFont="1" applyFill="1" applyBorder="1" applyAlignment="1" applyProtection="1">
      <alignment horizontal="center" vertical="center"/>
    </xf>
    <xf numFmtId="0" fontId="3" fillId="0" borderId="7" xfId="0" applyFont="1" applyBorder="1" applyAlignment="1" applyProtection="1">
      <alignment horizontal="center" vertical="center"/>
    </xf>
    <xf numFmtId="0" fontId="3" fillId="0" borderId="11" xfId="0" applyFont="1" applyBorder="1" applyAlignment="1" applyProtection="1">
      <alignment horizontal="center" vertical="center"/>
    </xf>
    <xf numFmtId="0" fontId="3" fillId="0" borderId="8" xfId="0" applyFont="1" applyBorder="1" applyAlignment="1" applyProtection="1">
      <alignment horizontal="center" vertical="center"/>
    </xf>
    <xf numFmtId="0" fontId="3" fillId="0" borderId="1" xfId="0" applyFont="1" applyBorder="1" applyAlignment="1" applyProtection="1">
      <alignment horizontal="center" wrapText="1"/>
    </xf>
  </cellXfs>
  <cellStyles count="1">
    <cellStyle name="Normal" xfId="0" builtinId="0"/>
  </cellStyles>
  <dxfs count="44">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s>
  <tableStyles count="0" defaultTableStyle="TableStyleMedium2" defaultPivotStyle="PivotStyleLight16"/>
  <colors>
    <mruColors>
      <color rgb="FF0066FF"/>
      <color rgb="FFFF3399"/>
      <color rgb="FFFF6600"/>
      <color rgb="FF66FF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31751</xdr:rowOff>
    </xdr:from>
    <xdr:to>
      <xdr:col>36</xdr:col>
      <xdr:colOff>0</xdr:colOff>
      <xdr:row>6</xdr:row>
      <xdr:rowOff>0</xdr:rowOff>
    </xdr:to>
    <xdr:grpSp>
      <xdr:nvGrpSpPr>
        <xdr:cNvPr id="2" name="Group 4">
          <a:extLst>
            <a:ext uri="{FF2B5EF4-FFF2-40B4-BE49-F238E27FC236}">
              <a16:creationId xmlns:a16="http://schemas.microsoft.com/office/drawing/2014/main" id="{00000000-0008-0000-0300-000002000000}"/>
            </a:ext>
          </a:extLst>
        </xdr:cNvPr>
        <xdr:cNvGrpSpPr>
          <a:grpSpLocks/>
        </xdr:cNvGrpSpPr>
      </xdr:nvGrpSpPr>
      <xdr:grpSpPr bwMode="auto">
        <a:xfrm>
          <a:off x="0" y="31751"/>
          <a:ext cx="28990636" cy="1007340"/>
          <a:chOff x="-8" y="0"/>
          <a:chExt cx="1382" cy="136"/>
        </a:xfrm>
      </xdr:grpSpPr>
      <xdr:sp macro="" textlink="">
        <xdr:nvSpPr>
          <xdr:cNvPr id="3" name="1 CuadroTexto">
            <a:extLst>
              <a:ext uri="{FF2B5EF4-FFF2-40B4-BE49-F238E27FC236}">
                <a16:creationId xmlns:a16="http://schemas.microsoft.com/office/drawing/2014/main" id="{00000000-0008-0000-0300-000003000000}"/>
              </a:ext>
            </a:extLst>
          </xdr:cNvPr>
          <xdr:cNvSpPr txBox="1">
            <a:spLocks noChangeArrowheads="1"/>
          </xdr:cNvSpPr>
        </xdr:nvSpPr>
        <xdr:spPr bwMode="auto">
          <a:xfrm>
            <a:off x="-8" y="0"/>
            <a:ext cx="188" cy="136"/>
          </a:xfrm>
          <a:prstGeom prst="rect">
            <a:avLst/>
          </a:prstGeom>
          <a:solidFill>
            <a:srgbClr val="FFFFFF"/>
          </a:solidFill>
          <a:ln w="9525">
            <a:solidFill>
              <a:srgbClr val="000000"/>
            </a:solidFill>
            <a:miter lim="800000"/>
            <a:headEnd/>
            <a:tailEnd/>
          </a:ln>
        </xdr:spPr>
      </xdr:sp>
      <xdr:sp macro="" textlink="">
        <xdr:nvSpPr>
          <xdr:cNvPr id="4" name="3 CuadroTexto">
            <a:extLst>
              <a:ext uri="{FF2B5EF4-FFF2-40B4-BE49-F238E27FC236}">
                <a16:creationId xmlns:a16="http://schemas.microsoft.com/office/drawing/2014/main" id="{00000000-0008-0000-0300-000004000000}"/>
              </a:ext>
            </a:extLst>
          </xdr:cNvPr>
          <xdr:cNvSpPr txBox="1">
            <a:spLocks noChangeArrowheads="1"/>
          </xdr:cNvSpPr>
        </xdr:nvSpPr>
        <xdr:spPr bwMode="auto">
          <a:xfrm>
            <a:off x="180" y="0"/>
            <a:ext cx="198" cy="73"/>
          </a:xfrm>
          <a:prstGeom prst="rect">
            <a:avLst/>
          </a:prstGeom>
          <a:noFill/>
          <a:ln w="9525">
            <a:solidFill>
              <a:srgbClr val="000000"/>
            </a:solidFill>
            <a:miter lim="800000"/>
            <a:headEnd/>
            <a:tailEnd/>
          </a:ln>
        </xdr:spPr>
        <xdr:txBody>
          <a:bodyPr vertOverflow="clip" wrap="square" lIns="90000" tIns="180000" rIns="90000" bIns="46800" anchor="t" upright="1"/>
          <a:lstStyle/>
          <a:p>
            <a:pPr algn="ctr" rtl="0">
              <a:defRPr sz="1000"/>
            </a:pPr>
            <a:r>
              <a:rPr lang="es-ES" sz="1100" b="1" i="0" strike="noStrike">
                <a:solidFill>
                  <a:srgbClr val="000000"/>
                </a:solidFill>
                <a:latin typeface="Times New Roman"/>
                <a:cs typeface="Times New Roman"/>
              </a:rPr>
              <a:t>PROCESO</a:t>
            </a:r>
          </a:p>
        </xdr:txBody>
      </xdr:sp>
      <xdr:sp macro="" textlink="">
        <xdr:nvSpPr>
          <xdr:cNvPr id="5" name="7 CuadroTexto">
            <a:extLst>
              <a:ext uri="{FF2B5EF4-FFF2-40B4-BE49-F238E27FC236}">
                <a16:creationId xmlns:a16="http://schemas.microsoft.com/office/drawing/2014/main" id="{00000000-0008-0000-0300-000005000000}"/>
              </a:ext>
            </a:extLst>
          </xdr:cNvPr>
          <xdr:cNvSpPr txBox="1">
            <a:spLocks noChangeArrowheads="1"/>
          </xdr:cNvSpPr>
        </xdr:nvSpPr>
        <xdr:spPr bwMode="auto">
          <a:xfrm>
            <a:off x="180" y="73"/>
            <a:ext cx="198" cy="63"/>
          </a:xfrm>
          <a:prstGeom prst="rect">
            <a:avLst/>
          </a:prstGeom>
          <a:noFill/>
          <a:ln w="9525">
            <a:solidFill>
              <a:srgbClr val="000000"/>
            </a:solidFill>
            <a:miter lim="800000"/>
            <a:headEnd/>
            <a:tailEnd/>
          </a:ln>
        </xdr:spPr>
        <xdr:txBody>
          <a:bodyPr vertOverflow="clip" wrap="square" lIns="90000" tIns="144000" rIns="90000" bIns="46800" anchor="t" upright="1"/>
          <a:lstStyle/>
          <a:p>
            <a:pPr algn="ctr" rtl="0">
              <a:defRPr sz="1000"/>
            </a:pPr>
            <a:r>
              <a:rPr lang="es-ES" sz="1100" b="1" i="0" strike="noStrike">
                <a:solidFill>
                  <a:srgbClr val="000000"/>
                </a:solidFill>
                <a:latin typeface="Times New Roman"/>
                <a:cs typeface="Times New Roman"/>
              </a:rPr>
              <a:t>FORMATO</a:t>
            </a:r>
          </a:p>
        </xdr:txBody>
      </xdr:sp>
      <xdr:sp macro="" textlink="">
        <xdr:nvSpPr>
          <xdr:cNvPr id="6" name="8 CuadroTexto">
            <a:extLst>
              <a:ext uri="{FF2B5EF4-FFF2-40B4-BE49-F238E27FC236}">
                <a16:creationId xmlns:a16="http://schemas.microsoft.com/office/drawing/2014/main" id="{00000000-0008-0000-0300-000006000000}"/>
              </a:ext>
            </a:extLst>
          </xdr:cNvPr>
          <xdr:cNvSpPr txBox="1">
            <a:spLocks noChangeArrowheads="1"/>
          </xdr:cNvSpPr>
        </xdr:nvSpPr>
        <xdr:spPr bwMode="auto">
          <a:xfrm>
            <a:off x="378" y="0"/>
            <a:ext cx="591" cy="73"/>
          </a:xfrm>
          <a:prstGeom prst="rect">
            <a:avLst/>
          </a:prstGeom>
          <a:noFill/>
          <a:ln w="9525">
            <a:solidFill>
              <a:srgbClr val="000000"/>
            </a:solidFill>
            <a:miter lim="800000"/>
            <a:headEnd/>
            <a:tailEnd/>
          </a:ln>
        </xdr:spPr>
        <xdr:txBody>
          <a:bodyPr vertOverflow="clip" wrap="square" lIns="90000" tIns="144000" rIns="90000" bIns="46800" anchor="t" upright="1"/>
          <a:lstStyle/>
          <a:p>
            <a:pPr algn="ctr" rtl="0">
              <a:defRPr sz="1000"/>
            </a:pPr>
            <a:r>
              <a:rPr lang="es-ES" sz="1100" b="1" i="0" strike="noStrike">
                <a:solidFill>
                  <a:srgbClr val="000000"/>
                </a:solidFill>
                <a:latin typeface="Times New Roman"/>
                <a:cs typeface="Times New Roman"/>
              </a:rPr>
              <a:t>GESTIÓN</a:t>
            </a:r>
            <a:r>
              <a:rPr lang="es-ES" sz="1100" b="1" i="0" strike="noStrike" baseline="0">
                <a:solidFill>
                  <a:srgbClr val="000000"/>
                </a:solidFill>
                <a:latin typeface="Times New Roman"/>
                <a:cs typeface="Times New Roman"/>
              </a:rPr>
              <a:t> DE MEJORAMIENTO</a:t>
            </a:r>
            <a:endParaRPr lang="es-ES" sz="1100" b="1" i="0" strike="noStrike">
              <a:solidFill>
                <a:srgbClr val="000000"/>
              </a:solidFill>
              <a:latin typeface="Times New Roman"/>
              <a:cs typeface="Times New Roman"/>
            </a:endParaRPr>
          </a:p>
        </xdr:txBody>
      </xdr:sp>
      <xdr:sp macro="" textlink="">
        <xdr:nvSpPr>
          <xdr:cNvPr id="7" name="10 CuadroTexto">
            <a:extLst>
              <a:ext uri="{FF2B5EF4-FFF2-40B4-BE49-F238E27FC236}">
                <a16:creationId xmlns:a16="http://schemas.microsoft.com/office/drawing/2014/main" id="{00000000-0008-0000-0300-000007000000}"/>
              </a:ext>
            </a:extLst>
          </xdr:cNvPr>
          <xdr:cNvSpPr txBox="1">
            <a:spLocks noChangeArrowheads="1"/>
          </xdr:cNvSpPr>
        </xdr:nvSpPr>
        <xdr:spPr bwMode="auto">
          <a:xfrm>
            <a:off x="378" y="73"/>
            <a:ext cx="591" cy="63"/>
          </a:xfrm>
          <a:prstGeom prst="rect">
            <a:avLst/>
          </a:prstGeom>
          <a:noFill/>
          <a:ln w="9525">
            <a:solidFill>
              <a:srgbClr val="000000"/>
            </a:solidFill>
            <a:miter lim="800000"/>
            <a:headEnd/>
            <a:tailEnd/>
          </a:ln>
        </xdr:spPr>
        <xdr:txBody>
          <a:bodyPr vertOverflow="clip" wrap="square" lIns="0" tIns="144000" rIns="0" bIns="46800" anchor="t" upright="1"/>
          <a:lstStyle/>
          <a:p>
            <a:pPr algn="ctr" rtl="0">
              <a:defRPr sz="1000"/>
            </a:pPr>
            <a:r>
              <a:rPr lang="es-ES" sz="1100" b="1" i="0" strike="noStrike">
                <a:solidFill>
                  <a:srgbClr val="000000"/>
                </a:solidFill>
                <a:latin typeface="Times New Roman" pitchFamily="18" charset="0"/>
                <a:cs typeface="Times New Roman" pitchFamily="18" charset="0"/>
              </a:rPr>
              <a:t>MAPA DE RIESGOS DE CORRUPCIÓN</a:t>
            </a:r>
          </a:p>
        </xdr:txBody>
      </xdr:sp>
      <xdr:sp macro="" textlink="">
        <xdr:nvSpPr>
          <xdr:cNvPr id="8" name="11 CuadroTexto">
            <a:extLst>
              <a:ext uri="{FF2B5EF4-FFF2-40B4-BE49-F238E27FC236}">
                <a16:creationId xmlns:a16="http://schemas.microsoft.com/office/drawing/2014/main" id="{00000000-0008-0000-0300-000008000000}"/>
              </a:ext>
            </a:extLst>
          </xdr:cNvPr>
          <xdr:cNvSpPr txBox="1">
            <a:spLocks noChangeArrowheads="1"/>
          </xdr:cNvSpPr>
        </xdr:nvSpPr>
        <xdr:spPr bwMode="auto">
          <a:xfrm>
            <a:off x="970" y="0"/>
            <a:ext cx="215" cy="37"/>
          </a:xfrm>
          <a:prstGeom prst="rect">
            <a:avLst/>
          </a:prstGeom>
          <a:noFill/>
          <a:ln w="9525">
            <a:solidFill>
              <a:srgbClr val="000000"/>
            </a:solidFill>
            <a:miter lim="800000"/>
            <a:headEnd/>
            <a:tailEnd/>
          </a:ln>
        </xdr:spPr>
        <xdr:txBody>
          <a:bodyPr vertOverflow="clip" wrap="square" lIns="0" tIns="72000" rIns="0" bIns="0" anchor="t" upright="1"/>
          <a:lstStyle/>
          <a:p>
            <a:pPr algn="ctr" rtl="0">
              <a:defRPr sz="1000"/>
            </a:pPr>
            <a:r>
              <a:rPr lang="es-ES" sz="1100" b="1" i="0" strike="noStrike">
                <a:solidFill>
                  <a:srgbClr val="000000"/>
                </a:solidFill>
                <a:latin typeface="Times New Roman"/>
                <a:cs typeface="Times New Roman"/>
              </a:rPr>
              <a:t>CÓDIGO</a:t>
            </a:r>
          </a:p>
        </xdr:txBody>
      </xdr:sp>
      <xdr:sp macro="" textlink="">
        <xdr:nvSpPr>
          <xdr:cNvPr id="9" name="12 CuadroTexto">
            <a:extLst>
              <a:ext uri="{FF2B5EF4-FFF2-40B4-BE49-F238E27FC236}">
                <a16:creationId xmlns:a16="http://schemas.microsoft.com/office/drawing/2014/main" id="{00000000-0008-0000-0300-000009000000}"/>
              </a:ext>
            </a:extLst>
          </xdr:cNvPr>
          <xdr:cNvSpPr txBox="1">
            <a:spLocks noChangeArrowheads="1"/>
          </xdr:cNvSpPr>
        </xdr:nvSpPr>
        <xdr:spPr bwMode="auto">
          <a:xfrm>
            <a:off x="970" y="37"/>
            <a:ext cx="215" cy="36"/>
          </a:xfrm>
          <a:prstGeom prst="rect">
            <a:avLst/>
          </a:prstGeom>
          <a:noFill/>
          <a:ln w="9525">
            <a:solidFill>
              <a:srgbClr val="000000"/>
            </a:solidFill>
            <a:miter lim="800000"/>
            <a:headEnd/>
            <a:tailEnd/>
          </a:ln>
        </xdr:spPr>
        <xdr:txBody>
          <a:bodyPr vertOverflow="clip" wrap="square" lIns="0" tIns="0" rIns="0" bIns="0" anchor="ctr" upright="1"/>
          <a:lstStyle/>
          <a:p>
            <a:pPr algn="ctr" rtl="0">
              <a:defRPr sz="1000"/>
            </a:pPr>
            <a:r>
              <a:rPr lang="es-ES" sz="1100" b="1" i="0" strike="noStrike">
                <a:solidFill>
                  <a:srgbClr val="000000"/>
                </a:solidFill>
                <a:latin typeface="Times New Roman"/>
                <a:cs typeface="Times New Roman"/>
              </a:rPr>
              <a:t>VERSIÓN</a:t>
            </a:r>
          </a:p>
        </xdr:txBody>
      </xdr:sp>
      <xdr:sp macro="" textlink="">
        <xdr:nvSpPr>
          <xdr:cNvPr id="10" name="13 CuadroTexto">
            <a:extLst>
              <a:ext uri="{FF2B5EF4-FFF2-40B4-BE49-F238E27FC236}">
                <a16:creationId xmlns:a16="http://schemas.microsoft.com/office/drawing/2014/main" id="{00000000-0008-0000-0300-00000A000000}"/>
              </a:ext>
            </a:extLst>
          </xdr:cNvPr>
          <xdr:cNvSpPr txBox="1">
            <a:spLocks noChangeArrowheads="1"/>
          </xdr:cNvSpPr>
        </xdr:nvSpPr>
        <xdr:spPr bwMode="auto">
          <a:xfrm>
            <a:off x="970" y="73"/>
            <a:ext cx="215" cy="29"/>
          </a:xfrm>
          <a:prstGeom prst="rect">
            <a:avLst/>
          </a:prstGeom>
          <a:noFill/>
          <a:ln w="9525">
            <a:solidFill>
              <a:srgbClr val="000000"/>
            </a:solidFill>
            <a:miter lim="800000"/>
            <a:headEnd/>
            <a:tailEnd/>
          </a:ln>
        </xdr:spPr>
        <xdr:txBody>
          <a:bodyPr vertOverflow="clip" wrap="square" lIns="0" tIns="0" rIns="0" bIns="0" anchor="ctr" upright="1"/>
          <a:lstStyle/>
          <a:p>
            <a:pPr algn="ctr" rtl="0">
              <a:defRPr sz="1000"/>
            </a:pPr>
            <a:r>
              <a:rPr lang="es-ES" sz="1100" b="1" i="0" strike="noStrike">
                <a:solidFill>
                  <a:srgbClr val="000000"/>
                </a:solidFill>
                <a:latin typeface="Times New Roman"/>
                <a:cs typeface="Times New Roman"/>
              </a:rPr>
              <a:t>PÁGINA</a:t>
            </a:r>
          </a:p>
        </xdr:txBody>
      </xdr:sp>
      <xdr:sp macro="" textlink="">
        <xdr:nvSpPr>
          <xdr:cNvPr id="11" name="14 CuadroTexto">
            <a:extLst>
              <a:ext uri="{FF2B5EF4-FFF2-40B4-BE49-F238E27FC236}">
                <a16:creationId xmlns:a16="http://schemas.microsoft.com/office/drawing/2014/main" id="{00000000-0008-0000-0300-00000B000000}"/>
              </a:ext>
            </a:extLst>
          </xdr:cNvPr>
          <xdr:cNvSpPr txBox="1">
            <a:spLocks noChangeArrowheads="1"/>
          </xdr:cNvSpPr>
        </xdr:nvSpPr>
        <xdr:spPr bwMode="auto">
          <a:xfrm>
            <a:off x="970" y="102"/>
            <a:ext cx="215" cy="34"/>
          </a:xfrm>
          <a:prstGeom prst="rect">
            <a:avLst/>
          </a:prstGeom>
          <a:noFill/>
          <a:ln w="9525">
            <a:solidFill>
              <a:srgbClr val="000000"/>
            </a:solidFill>
            <a:miter lim="800000"/>
            <a:headEnd/>
            <a:tailEnd/>
          </a:ln>
        </xdr:spPr>
        <xdr:txBody>
          <a:bodyPr vertOverflow="clip" wrap="square" lIns="0" tIns="0" rIns="0" bIns="0" anchor="ctr" upright="1"/>
          <a:lstStyle/>
          <a:p>
            <a:pPr algn="ctr" rtl="0">
              <a:defRPr sz="1000"/>
            </a:pPr>
            <a:r>
              <a:rPr lang="es-ES" sz="1100" b="1" i="0" strike="noStrike">
                <a:solidFill>
                  <a:srgbClr val="000000"/>
                </a:solidFill>
                <a:latin typeface="Times New Roman"/>
                <a:cs typeface="Times New Roman"/>
              </a:rPr>
              <a:t>VIGENTE DESDE</a:t>
            </a:r>
          </a:p>
        </xdr:txBody>
      </xdr:sp>
      <xdr:sp macro="" textlink="">
        <xdr:nvSpPr>
          <xdr:cNvPr id="12" name="16 CuadroTexto">
            <a:extLst>
              <a:ext uri="{FF2B5EF4-FFF2-40B4-BE49-F238E27FC236}">
                <a16:creationId xmlns:a16="http://schemas.microsoft.com/office/drawing/2014/main" id="{00000000-0008-0000-0300-00000C000000}"/>
              </a:ext>
            </a:extLst>
          </xdr:cNvPr>
          <xdr:cNvSpPr txBox="1">
            <a:spLocks noChangeArrowheads="1"/>
          </xdr:cNvSpPr>
        </xdr:nvSpPr>
        <xdr:spPr bwMode="auto">
          <a:xfrm>
            <a:off x="1184" y="0"/>
            <a:ext cx="190" cy="37"/>
          </a:xfrm>
          <a:prstGeom prst="rect">
            <a:avLst/>
          </a:prstGeom>
          <a:noFill/>
          <a:ln w="9525">
            <a:solidFill>
              <a:srgbClr val="000000"/>
            </a:solidFill>
            <a:miter lim="800000"/>
            <a:headEnd/>
            <a:tailEnd/>
          </a:ln>
        </xdr:spPr>
        <xdr:txBody>
          <a:bodyPr vertOverflow="clip" wrap="square" lIns="90000" tIns="54000" rIns="90000" bIns="46800" anchor="t" upright="1"/>
          <a:lstStyle/>
          <a:p>
            <a:pPr algn="ctr" rtl="0">
              <a:defRPr sz="1000"/>
            </a:pPr>
            <a:r>
              <a:rPr lang="es-ES" sz="1000" b="1" i="0" strike="noStrike">
                <a:solidFill>
                  <a:srgbClr val="000000"/>
                </a:solidFill>
                <a:latin typeface="Times New Roman"/>
                <a:cs typeface="Times New Roman"/>
              </a:rPr>
              <a:t>E-MEJ-FT-008</a:t>
            </a:r>
          </a:p>
        </xdr:txBody>
      </xdr:sp>
      <xdr:sp macro="" textlink="">
        <xdr:nvSpPr>
          <xdr:cNvPr id="13" name="17 CuadroTexto">
            <a:extLst>
              <a:ext uri="{FF2B5EF4-FFF2-40B4-BE49-F238E27FC236}">
                <a16:creationId xmlns:a16="http://schemas.microsoft.com/office/drawing/2014/main" id="{00000000-0008-0000-0300-00000D000000}"/>
              </a:ext>
            </a:extLst>
          </xdr:cNvPr>
          <xdr:cNvSpPr txBox="1">
            <a:spLocks noChangeArrowheads="1"/>
          </xdr:cNvSpPr>
        </xdr:nvSpPr>
        <xdr:spPr bwMode="auto">
          <a:xfrm>
            <a:off x="1184" y="37"/>
            <a:ext cx="190" cy="36"/>
          </a:xfrm>
          <a:prstGeom prst="rect">
            <a:avLst/>
          </a:prstGeom>
          <a:noFill/>
          <a:ln w="9525">
            <a:solidFill>
              <a:srgbClr val="000000"/>
            </a:solidFill>
            <a:miter lim="800000"/>
            <a:headEnd/>
            <a:tailEnd/>
          </a:ln>
        </xdr:spPr>
        <xdr:txBody>
          <a:bodyPr vertOverflow="clip" wrap="square" lIns="90000" tIns="64800" rIns="90000" bIns="46800" anchor="t" upright="1"/>
          <a:lstStyle/>
          <a:p>
            <a:pPr algn="ctr" rtl="0">
              <a:defRPr sz="1000"/>
            </a:pPr>
            <a:r>
              <a:rPr lang="es-ES" sz="1200" b="1" i="0" strike="noStrike">
                <a:solidFill>
                  <a:srgbClr val="000000"/>
                </a:solidFill>
                <a:latin typeface="Times New Roman"/>
                <a:cs typeface="Times New Roman"/>
              </a:rPr>
              <a:t>02</a:t>
            </a:r>
          </a:p>
        </xdr:txBody>
      </xdr:sp>
      <xdr:sp macro="" textlink="">
        <xdr:nvSpPr>
          <xdr:cNvPr id="14" name="18 CuadroTexto">
            <a:extLst>
              <a:ext uri="{FF2B5EF4-FFF2-40B4-BE49-F238E27FC236}">
                <a16:creationId xmlns:a16="http://schemas.microsoft.com/office/drawing/2014/main" id="{00000000-0008-0000-0300-00000E000000}"/>
              </a:ext>
            </a:extLst>
          </xdr:cNvPr>
          <xdr:cNvSpPr txBox="1">
            <a:spLocks noChangeArrowheads="1"/>
          </xdr:cNvSpPr>
        </xdr:nvSpPr>
        <xdr:spPr bwMode="auto">
          <a:xfrm>
            <a:off x="1184" y="73"/>
            <a:ext cx="190" cy="29"/>
          </a:xfrm>
          <a:prstGeom prst="rect">
            <a:avLst/>
          </a:prstGeom>
          <a:noFill/>
          <a:ln w="9525">
            <a:solidFill>
              <a:srgbClr val="000000"/>
            </a:solidFill>
            <a:miter lim="800000"/>
            <a:headEnd/>
            <a:tailEnd/>
          </a:ln>
        </xdr:spPr>
        <xdr:txBody>
          <a:bodyPr/>
          <a:lstStyle/>
          <a:p>
            <a:pPr algn="ctr"/>
            <a:r>
              <a:rPr lang="es-CO" b="1">
                <a:latin typeface="Times New Roman" pitchFamily="18" charset="0"/>
                <a:cs typeface="Times New Roman" pitchFamily="18" charset="0"/>
              </a:rPr>
              <a:t>1 DE 1</a:t>
            </a:r>
          </a:p>
        </xdr:txBody>
      </xdr:sp>
      <xdr:sp macro="" textlink="">
        <xdr:nvSpPr>
          <xdr:cNvPr id="15" name="19 CuadroTexto">
            <a:extLst>
              <a:ext uri="{FF2B5EF4-FFF2-40B4-BE49-F238E27FC236}">
                <a16:creationId xmlns:a16="http://schemas.microsoft.com/office/drawing/2014/main" id="{00000000-0008-0000-0300-00000F000000}"/>
              </a:ext>
            </a:extLst>
          </xdr:cNvPr>
          <xdr:cNvSpPr txBox="1">
            <a:spLocks noChangeArrowheads="1"/>
          </xdr:cNvSpPr>
        </xdr:nvSpPr>
        <xdr:spPr bwMode="auto">
          <a:xfrm>
            <a:off x="1184" y="102"/>
            <a:ext cx="190" cy="34"/>
          </a:xfrm>
          <a:prstGeom prst="rect">
            <a:avLst/>
          </a:prstGeom>
          <a:noFill/>
          <a:ln w="9525">
            <a:solidFill>
              <a:srgbClr val="000000"/>
            </a:solidFill>
            <a:miter lim="800000"/>
            <a:headEnd/>
            <a:tailEnd/>
          </a:ln>
        </xdr:spPr>
        <xdr:txBody>
          <a:bodyPr vertOverflow="clip" wrap="square" lIns="0" tIns="54000" rIns="0" bIns="10800" anchor="t" upright="1"/>
          <a:lstStyle/>
          <a:p>
            <a:pPr algn="ctr" rtl="0">
              <a:defRPr sz="1000"/>
            </a:pPr>
            <a:r>
              <a:rPr lang="es-ES" sz="1000" b="1" i="0" strike="noStrike">
                <a:solidFill>
                  <a:srgbClr val="000000"/>
                </a:solidFill>
                <a:latin typeface="Times New Roman"/>
                <a:cs typeface="Times New Roman"/>
              </a:rPr>
              <a:t>10/10/2017</a:t>
            </a:r>
          </a:p>
        </xdr:txBody>
      </xdr:sp>
    </xdr:grpSp>
    <xdr:clientData/>
  </xdr:twoCellAnchor>
  <xdr:twoCellAnchor editAs="oneCell">
    <xdr:from>
      <xdr:col>0</xdr:col>
      <xdr:colOff>1226484</xdr:colOff>
      <xdr:row>0</xdr:row>
      <xdr:rowOff>79375</xdr:rowOff>
    </xdr:from>
    <xdr:to>
      <xdr:col>1</xdr:col>
      <xdr:colOff>597586</xdr:colOff>
      <xdr:row>5</xdr:row>
      <xdr:rowOff>122903</xdr:rowOff>
    </xdr:to>
    <xdr:pic>
      <xdr:nvPicPr>
        <xdr:cNvPr id="16" name="Imagen 16">
          <a:extLst>
            <a:ext uri="{FF2B5EF4-FFF2-40B4-BE49-F238E27FC236}">
              <a16:creationId xmlns:a16="http://schemas.microsoft.com/office/drawing/2014/main" id="{00000000-0008-0000-0300-000010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226484" y="79375"/>
          <a:ext cx="876667" cy="965302"/>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EY54"/>
  <sheetViews>
    <sheetView tabSelected="1" view="pageBreakPreview" zoomScale="55" zoomScaleNormal="62" zoomScaleSheetLayoutView="55" workbookViewId="0">
      <selection activeCell="AI63" sqref="AI63"/>
    </sheetView>
  </sheetViews>
  <sheetFormatPr baseColWidth="10" defaultRowHeight="15" x14ac:dyDescent="0.25"/>
  <cols>
    <col min="1" max="2" width="22.5703125" style="1" customWidth="1"/>
    <col min="3" max="3" width="15.42578125" style="1" customWidth="1"/>
    <col min="4" max="4" width="16.140625" style="1" customWidth="1"/>
    <col min="5" max="5" width="23.140625" style="1" customWidth="1"/>
    <col min="6" max="6" width="20.5703125" style="1" customWidth="1"/>
    <col min="7" max="7" width="2" style="1" hidden="1" customWidth="1"/>
    <col min="8" max="8" width="18.28515625" style="1" customWidth="1"/>
    <col min="9" max="9" width="11.42578125" style="1" hidden="1" customWidth="1"/>
    <col min="10" max="10" width="10.42578125" style="1" hidden="1" customWidth="1"/>
    <col min="11" max="11" width="17.140625" style="1" customWidth="1"/>
    <col min="12" max="12" width="20.28515625" style="1" customWidth="1"/>
    <col min="13" max="13" width="44.7109375" style="1" customWidth="1"/>
    <col min="14" max="14" width="9.5703125" style="1" customWidth="1"/>
    <col min="15" max="20" width="11.42578125" style="1" hidden="1" customWidth="1"/>
    <col min="21" max="21" width="2.42578125" style="1" hidden="1" customWidth="1"/>
    <col min="22" max="22" width="14.85546875" style="1" customWidth="1"/>
    <col min="23" max="23" width="16.85546875" style="1" customWidth="1"/>
    <col min="24" max="24" width="11.42578125" style="1" hidden="1" customWidth="1"/>
    <col min="25" max="25" width="16.7109375" style="1" customWidth="1"/>
    <col min="26" max="26" width="11.42578125" style="1" hidden="1" customWidth="1"/>
    <col min="27" max="27" width="0.42578125" style="1" customWidth="1"/>
    <col min="28" max="28" width="16.42578125" style="1" customWidth="1"/>
    <col min="29" max="29" width="17.5703125" style="1" customWidth="1"/>
    <col min="30" max="30" width="15.28515625" style="1" customWidth="1"/>
    <col min="31" max="31" width="21.28515625" style="1" customWidth="1"/>
    <col min="32" max="32" width="17" style="1" customWidth="1"/>
    <col min="33" max="33" width="11.42578125" style="1"/>
    <col min="34" max="34" width="24.85546875" style="1" customWidth="1"/>
    <col min="35" max="35" width="19.140625" style="1" customWidth="1"/>
    <col min="36" max="36" width="12.7109375" style="1" customWidth="1"/>
    <col min="37" max="16384" width="11.42578125" style="1"/>
  </cols>
  <sheetData>
    <row r="1" spans="1:36 16376:16379" s="33" customFormat="1" ht="14.25" customHeight="1" x14ac:dyDescent="0.2">
      <c r="A1" s="29"/>
      <c r="B1" s="29"/>
      <c r="C1" s="29"/>
      <c r="D1" s="29"/>
      <c r="E1" s="29"/>
      <c r="F1" s="29"/>
      <c r="G1" s="29"/>
      <c r="H1" s="29"/>
      <c r="I1" s="29"/>
      <c r="J1" s="29"/>
      <c r="K1" s="29"/>
      <c r="L1" s="29"/>
      <c r="M1" s="29"/>
      <c r="N1" s="29"/>
      <c r="O1" s="29"/>
      <c r="P1" s="29"/>
      <c r="Q1" s="29"/>
      <c r="R1" s="29"/>
      <c r="S1" s="29"/>
      <c r="T1" s="29"/>
      <c r="U1" s="29"/>
      <c r="V1" s="29"/>
      <c r="W1" s="29"/>
      <c r="X1" s="29"/>
      <c r="Y1" s="29"/>
      <c r="Z1" s="29"/>
      <c r="AA1" s="29"/>
      <c r="AB1" s="29"/>
      <c r="AC1" s="29"/>
      <c r="AD1" s="29"/>
      <c r="AE1" s="29"/>
      <c r="AF1" s="29"/>
      <c r="AG1" s="29"/>
      <c r="AH1" s="29"/>
      <c r="AI1" s="29"/>
      <c r="AJ1" s="29"/>
      <c r="XEV1" s="30" t="s">
        <v>1</v>
      </c>
      <c r="XEW1" s="31" t="s">
        <v>2</v>
      </c>
      <c r="XEX1" s="32"/>
    </row>
    <row r="2" spans="1:36 16376:16379" s="33" customFormat="1" ht="14.25" customHeight="1" x14ac:dyDescent="0.2">
      <c r="A2" s="29"/>
      <c r="B2" s="29"/>
      <c r="C2" s="29"/>
      <c r="D2" s="29"/>
      <c r="E2" s="29"/>
      <c r="F2" s="29"/>
      <c r="G2" s="29"/>
      <c r="H2" s="29"/>
      <c r="I2" s="29"/>
      <c r="J2" s="29"/>
      <c r="K2" s="29"/>
      <c r="L2" s="29"/>
      <c r="M2" s="29"/>
      <c r="N2" s="29"/>
      <c r="O2" s="29"/>
      <c r="P2" s="29"/>
      <c r="Q2" s="29"/>
      <c r="R2" s="29"/>
      <c r="S2" s="29"/>
      <c r="T2" s="29"/>
      <c r="U2" s="29"/>
      <c r="V2" s="29"/>
      <c r="W2" s="29"/>
      <c r="X2" s="29"/>
      <c r="Y2" s="29"/>
      <c r="Z2" s="29"/>
      <c r="AA2" s="29"/>
      <c r="AB2" s="29"/>
      <c r="AC2" s="29"/>
      <c r="AD2" s="29"/>
      <c r="AE2" s="29"/>
      <c r="AF2" s="29"/>
      <c r="AG2" s="29"/>
      <c r="AH2" s="29"/>
      <c r="AI2" s="29"/>
      <c r="AJ2" s="29"/>
      <c r="XEV2" s="33" t="s">
        <v>17</v>
      </c>
      <c r="XEW2" s="33">
        <v>5</v>
      </c>
      <c r="XEX2" s="34"/>
    </row>
    <row r="3" spans="1:36 16376:16379" s="33" customFormat="1" ht="14.25" customHeight="1" x14ac:dyDescent="0.2">
      <c r="A3" s="29"/>
      <c r="B3" s="29"/>
      <c r="C3" s="29"/>
      <c r="D3" s="29"/>
      <c r="E3" s="29"/>
      <c r="F3" s="29"/>
      <c r="G3" s="29"/>
      <c r="H3" s="29"/>
      <c r="I3" s="29"/>
      <c r="J3" s="29"/>
      <c r="K3" s="29"/>
      <c r="L3" s="29"/>
      <c r="M3" s="29"/>
      <c r="N3" s="29"/>
      <c r="O3" s="29"/>
      <c r="P3" s="29"/>
      <c r="Q3" s="29"/>
      <c r="R3" s="29"/>
      <c r="S3" s="29"/>
      <c r="T3" s="29"/>
      <c r="U3" s="29"/>
      <c r="V3" s="29"/>
      <c r="W3" s="29"/>
      <c r="X3" s="29"/>
      <c r="Y3" s="29"/>
      <c r="Z3" s="29"/>
      <c r="AA3" s="29"/>
      <c r="AB3" s="29"/>
      <c r="AC3" s="29"/>
      <c r="AD3" s="29"/>
      <c r="AE3" s="29"/>
      <c r="AF3" s="29"/>
      <c r="AG3" s="29"/>
      <c r="AH3" s="29"/>
      <c r="AI3" s="29"/>
      <c r="AJ3" s="29"/>
      <c r="XEV3" s="33" t="s">
        <v>16</v>
      </c>
      <c r="XEW3" s="33">
        <v>4</v>
      </c>
      <c r="XEX3" s="34"/>
    </row>
    <row r="4" spans="1:36 16376:16379" s="33" customFormat="1" ht="14.25" customHeight="1" x14ac:dyDescent="0.2">
      <c r="A4" s="29"/>
      <c r="B4" s="29"/>
      <c r="C4" s="29"/>
      <c r="D4" s="29"/>
      <c r="E4" s="29"/>
      <c r="F4" s="29"/>
      <c r="G4" s="29"/>
      <c r="H4" s="29"/>
      <c r="I4" s="29"/>
      <c r="J4" s="29"/>
      <c r="K4" s="29"/>
      <c r="L4" s="29"/>
      <c r="M4" s="29"/>
      <c r="N4" s="29"/>
      <c r="O4" s="29"/>
      <c r="P4" s="29"/>
      <c r="Q4" s="29"/>
      <c r="R4" s="29"/>
      <c r="S4" s="29"/>
      <c r="T4" s="29"/>
      <c r="U4" s="29"/>
      <c r="V4" s="29"/>
      <c r="W4" s="29"/>
      <c r="X4" s="29"/>
      <c r="Y4" s="29"/>
      <c r="Z4" s="29"/>
      <c r="AA4" s="29"/>
      <c r="AB4" s="29"/>
      <c r="AC4" s="29"/>
      <c r="AD4" s="29"/>
      <c r="AE4" s="29"/>
      <c r="AF4" s="29"/>
      <c r="AG4" s="29"/>
      <c r="AH4" s="29"/>
      <c r="AI4" s="29"/>
      <c r="AJ4" s="29"/>
      <c r="XEV4" s="33" t="s">
        <v>15</v>
      </c>
      <c r="XEW4" s="33">
        <v>3</v>
      </c>
      <c r="XEX4" s="34"/>
    </row>
    <row r="5" spans="1:36 16376:16379" s="33" customFormat="1" ht="14.25" customHeight="1" x14ac:dyDescent="0.2">
      <c r="A5" s="29"/>
      <c r="B5" s="29"/>
      <c r="C5" s="29"/>
      <c r="D5" s="29"/>
      <c r="E5" s="29"/>
      <c r="F5" s="29"/>
      <c r="G5" s="29"/>
      <c r="H5" s="29"/>
      <c r="I5" s="29"/>
      <c r="J5" s="29"/>
      <c r="K5" s="29"/>
      <c r="L5" s="29"/>
      <c r="M5" s="29"/>
      <c r="N5" s="29"/>
      <c r="O5" s="29"/>
      <c r="P5" s="29"/>
      <c r="Q5" s="29"/>
      <c r="R5" s="29"/>
      <c r="S5" s="29"/>
      <c r="T5" s="29"/>
      <c r="U5" s="29"/>
      <c r="V5" s="29"/>
      <c r="W5" s="29"/>
      <c r="X5" s="29"/>
      <c r="Y5" s="29"/>
      <c r="Z5" s="29"/>
      <c r="AA5" s="29"/>
      <c r="AB5" s="29"/>
      <c r="AC5" s="29"/>
      <c r="AD5" s="29"/>
      <c r="AE5" s="29"/>
      <c r="AF5" s="29"/>
      <c r="AG5" s="29"/>
      <c r="AH5" s="29"/>
      <c r="AI5" s="29"/>
      <c r="AJ5" s="29"/>
      <c r="XEV5" s="33" t="s">
        <v>14</v>
      </c>
      <c r="XEW5" s="33">
        <v>2</v>
      </c>
      <c r="XEX5" s="34"/>
    </row>
    <row r="6" spans="1:36 16376:16379" s="33" customFormat="1" ht="14.25" customHeight="1" x14ac:dyDescent="0.2">
      <c r="A6" s="29"/>
      <c r="B6" s="29"/>
      <c r="C6" s="29"/>
      <c r="D6" s="29"/>
      <c r="E6" s="29"/>
      <c r="F6" s="29"/>
      <c r="G6" s="29"/>
      <c r="H6" s="29"/>
      <c r="I6" s="29"/>
      <c r="J6" s="29"/>
      <c r="K6" s="29"/>
      <c r="L6" s="29"/>
      <c r="M6" s="29"/>
      <c r="N6" s="29"/>
      <c r="O6" s="29"/>
      <c r="P6" s="29"/>
      <c r="Q6" s="29"/>
      <c r="R6" s="29"/>
      <c r="S6" s="29"/>
      <c r="T6" s="29"/>
      <c r="U6" s="29"/>
      <c r="V6" s="29"/>
      <c r="W6" s="29"/>
      <c r="X6" s="29"/>
      <c r="Y6" s="29"/>
      <c r="Z6" s="29"/>
      <c r="AA6" s="29"/>
      <c r="AB6" s="29"/>
      <c r="AC6" s="29"/>
      <c r="AD6" s="29"/>
      <c r="AE6" s="29"/>
      <c r="AF6" s="29"/>
      <c r="AG6" s="29"/>
      <c r="AH6" s="29"/>
      <c r="AI6" s="29"/>
      <c r="AJ6" s="29"/>
      <c r="XEV6" s="33" t="s">
        <v>13</v>
      </c>
      <c r="XEW6" s="33">
        <v>1</v>
      </c>
      <c r="XEX6" s="34"/>
    </row>
    <row r="7" spans="1:36 16376:16379" s="33" customFormat="1" ht="33" customHeight="1" x14ac:dyDescent="0.4">
      <c r="A7" s="160" t="s">
        <v>80</v>
      </c>
      <c r="B7" s="161"/>
      <c r="C7" s="161"/>
      <c r="D7" s="161"/>
      <c r="E7" s="161"/>
      <c r="F7" s="161"/>
      <c r="G7" s="161"/>
      <c r="H7" s="161"/>
      <c r="I7" s="161"/>
      <c r="J7" s="161"/>
      <c r="K7" s="161"/>
      <c r="L7" s="161"/>
      <c r="M7" s="161"/>
      <c r="N7" s="161"/>
      <c r="O7" s="161"/>
      <c r="P7" s="161"/>
      <c r="Q7" s="161"/>
      <c r="R7" s="161"/>
      <c r="S7" s="161"/>
      <c r="T7" s="161"/>
      <c r="U7" s="161"/>
      <c r="V7" s="161"/>
      <c r="W7" s="161"/>
      <c r="X7" s="161"/>
      <c r="Y7" s="161"/>
      <c r="Z7" s="161"/>
      <c r="AA7" s="161"/>
      <c r="AB7" s="161"/>
      <c r="AC7" s="161"/>
      <c r="AD7" s="161"/>
      <c r="AE7" s="161"/>
      <c r="AF7" s="161"/>
      <c r="AG7" s="161"/>
      <c r="AH7" s="161"/>
      <c r="AI7" s="161"/>
      <c r="AJ7" s="161"/>
      <c r="XEX7" s="34"/>
    </row>
    <row r="8" spans="1:36 16376:16379" ht="21" customHeight="1" x14ac:dyDescent="0.25">
      <c r="A8" s="163" t="s">
        <v>53</v>
      </c>
      <c r="B8" s="163"/>
      <c r="C8" s="164">
        <v>43131</v>
      </c>
      <c r="D8" s="165"/>
      <c r="E8" s="165"/>
      <c r="F8" s="166"/>
      <c r="G8" s="166"/>
      <c r="H8" s="166"/>
      <c r="I8" s="166"/>
      <c r="J8" s="166"/>
      <c r="K8" s="166"/>
      <c r="L8" s="166"/>
      <c r="M8" s="166"/>
      <c r="N8" s="166"/>
      <c r="O8" s="166"/>
      <c r="P8" s="166"/>
      <c r="Q8" s="166"/>
      <c r="R8" s="166"/>
      <c r="S8" s="166"/>
      <c r="T8" s="166"/>
      <c r="U8" s="166"/>
      <c r="V8" s="166"/>
      <c r="W8" s="166"/>
      <c r="X8" s="166"/>
      <c r="Y8" s="166"/>
      <c r="Z8" s="166"/>
      <c r="AA8" s="166"/>
      <c r="AB8" s="166"/>
      <c r="AC8" s="166"/>
      <c r="AD8" s="166"/>
      <c r="AE8" s="166"/>
      <c r="AF8" s="166"/>
      <c r="AG8" s="166"/>
      <c r="AH8" s="166"/>
      <c r="AI8" s="166"/>
      <c r="AJ8" s="166"/>
      <c r="XEV8" s="131" t="s">
        <v>0</v>
      </c>
      <c r="XEW8" s="132"/>
    </row>
    <row r="9" spans="1:36 16376:16379" x14ac:dyDescent="0.25">
      <c r="A9" s="133" t="s">
        <v>44</v>
      </c>
      <c r="B9" s="133"/>
      <c r="C9" s="133"/>
      <c r="D9" s="133"/>
      <c r="E9" s="133"/>
      <c r="F9" s="133" t="s">
        <v>21</v>
      </c>
      <c r="G9" s="133"/>
      <c r="H9" s="133"/>
      <c r="I9" s="133"/>
      <c r="J9" s="133"/>
      <c r="K9" s="133"/>
      <c r="L9" s="133"/>
      <c r="M9" s="133"/>
      <c r="N9" s="133"/>
      <c r="O9" s="133"/>
      <c r="P9" s="133"/>
      <c r="Q9" s="133"/>
      <c r="R9" s="133"/>
      <c r="S9" s="133"/>
      <c r="T9" s="133"/>
      <c r="U9" s="133"/>
      <c r="V9" s="133"/>
      <c r="W9" s="133"/>
      <c r="X9" s="133"/>
      <c r="Y9" s="133"/>
      <c r="Z9" s="133"/>
      <c r="AA9" s="133"/>
      <c r="AB9" s="133"/>
      <c r="AC9" s="133"/>
      <c r="AD9" s="133"/>
      <c r="AE9" s="133"/>
      <c r="AF9" s="133"/>
      <c r="AG9" s="134" t="s">
        <v>27</v>
      </c>
      <c r="AH9" s="137" t="s">
        <v>31</v>
      </c>
      <c r="AI9" s="138"/>
      <c r="AJ9" s="139"/>
      <c r="XEV9" s="131" t="s">
        <v>2</v>
      </c>
      <c r="XEW9" s="132"/>
    </row>
    <row r="10" spans="1:36 16376:16379" s="16" customFormat="1" x14ac:dyDescent="0.25">
      <c r="A10" s="146" t="s">
        <v>48</v>
      </c>
      <c r="B10" s="147" t="s">
        <v>49</v>
      </c>
      <c r="C10" s="146" t="s">
        <v>32</v>
      </c>
      <c r="D10" s="146" t="s">
        <v>33</v>
      </c>
      <c r="E10" s="152" t="s">
        <v>34</v>
      </c>
      <c r="F10" s="133" t="s">
        <v>22</v>
      </c>
      <c r="G10" s="133"/>
      <c r="H10" s="133"/>
      <c r="I10" s="133"/>
      <c r="J10" s="133"/>
      <c r="K10" s="133"/>
      <c r="L10" s="154" t="s">
        <v>25</v>
      </c>
      <c r="M10" s="133" t="s">
        <v>24</v>
      </c>
      <c r="N10" s="133"/>
      <c r="O10" s="133"/>
      <c r="P10" s="133"/>
      <c r="Q10" s="133"/>
      <c r="R10" s="133"/>
      <c r="S10" s="133"/>
      <c r="T10" s="133"/>
      <c r="U10" s="133"/>
      <c r="V10" s="133"/>
      <c r="W10" s="133"/>
      <c r="X10" s="133"/>
      <c r="Y10" s="133"/>
      <c r="Z10" s="133"/>
      <c r="AA10" s="133"/>
      <c r="AB10" s="133"/>
      <c r="AC10" s="133"/>
      <c r="AD10" s="133"/>
      <c r="AE10" s="133"/>
      <c r="AF10" s="133"/>
      <c r="AG10" s="135"/>
      <c r="AH10" s="140"/>
      <c r="AI10" s="141"/>
      <c r="AJ10" s="142"/>
      <c r="XEV10" s="15" t="s">
        <v>18</v>
      </c>
      <c r="XEW10" s="15" t="s">
        <v>20</v>
      </c>
      <c r="XEX10" s="15" t="s">
        <v>19</v>
      </c>
    </row>
    <row r="11" spans="1:36 16376:16379" s="16" customFormat="1" ht="15" customHeight="1" x14ac:dyDescent="0.25">
      <c r="A11" s="146"/>
      <c r="B11" s="148"/>
      <c r="C11" s="146"/>
      <c r="D11" s="146"/>
      <c r="E11" s="152"/>
      <c r="F11" s="171" t="s">
        <v>35</v>
      </c>
      <c r="G11" s="171"/>
      <c r="H11" s="171"/>
      <c r="I11" s="171"/>
      <c r="J11" s="171"/>
      <c r="K11" s="171"/>
      <c r="L11" s="155"/>
      <c r="M11" s="172" t="s">
        <v>45</v>
      </c>
      <c r="N11" s="174" t="s">
        <v>23</v>
      </c>
      <c r="O11" s="17"/>
      <c r="P11" s="18"/>
      <c r="Q11" s="18"/>
      <c r="R11" s="18"/>
      <c r="S11" s="18"/>
      <c r="T11" s="18"/>
      <c r="U11" s="18"/>
      <c r="V11" s="175" t="s">
        <v>37</v>
      </c>
      <c r="W11" s="177" t="s">
        <v>36</v>
      </c>
      <c r="X11" s="178"/>
      <c r="Y11" s="178"/>
      <c r="Z11" s="178"/>
      <c r="AA11" s="178"/>
      <c r="AB11" s="179"/>
      <c r="AC11" s="150" t="s">
        <v>50</v>
      </c>
      <c r="AD11" s="180" t="s">
        <v>41</v>
      </c>
      <c r="AE11" s="180"/>
      <c r="AF11" s="180"/>
      <c r="AG11" s="135"/>
      <c r="AH11" s="143"/>
      <c r="AI11" s="144"/>
      <c r="AJ11" s="145"/>
      <c r="XEV11" s="16">
        <v>5</v>
      </c>
      <c r="XEW11" s="16">
        <v>10</v>
      </c>
      <c r="XEX11" s="16">
        <v>20</v>
      </c>
    </row>
    <row r="12" spans="1:36 16376:16379" s="16" customFormat="1" ht="32.25" customHeight="1" x14ac:dyDescent="0.25">
      <c r="A12" s="147"/>
      <c r="B12" s="149"/>
      <c r="C12" s="147"/>
      <c r="D12" s="147"/>
      <c r="E12" s="153"/>
      <c r="F12" s="12" t="s">
        <v>8</v>
      </c>
      <c r="G12" s="13"/>
      <c r="H12" s="12" t="s">
        <v>9</v>
      </c>
      <c r="I12" s="19"/>
      <c r="J12" s="19"/>
      <c r="K12" s="14" t="s">
        <v>10</v>
      </c>
      <c r="L12" s="156"/>
      <c r="M12" s="173"/>
      <c r="N12" s="152"/>
      <c r="O12" s="20"/>
      <c r="P12" s="20"/>
      <c r="Q12" s="20"/>
      <c r="R12" s="20"/>
      <c r="S12" s="20"/>
      <c r="T12" s="20"/>
      <c r="U12" s="20"/>
      <c r="V12" s="176"/>
      <c r="W12" s="21" t="s">
        <v>8</v>
      </c>
      <c r="X12" s="22"/>
      <c r="Y12" s="9" t="s">
        <v>9</v>
      </c>
      <c r="Z12" s="23"/>
      <c r="AA12" s="20"/>
      <c r="AB12" s="24" t="s">
        <v>10</v>
      </c>
      <c r="AC12" s="151"/>
      <c r="AD12" s="25" t="s">
        <v>38</v>
      </c>
      <c r="AE12" s="26" t="s">
        <v>39</v>
      </c>
      <c r="AF12" s="26" t="s">
        <v>40</v>
      </c>
      <c r="AG12" s="136"/>
      <c r="AH12" s="27" t="s">
        <v>39</v>
      </c>
      <c r="AI12" s="28" t="s">
        <v>42</v>
      </c>
      <c r="AJ12" s="27" t="s">
        <v>43</v>
      </c>
      <c r="XEV12" s="16" t="s">
        <v>11</v>
      </c>
      <c r="XEW12" s="16" t="s">
        <v>12</v>
      </c>
      <c r="XEX12" s="16" t="s">
        <v>9</v>
      </c>
      <c r="XEY12" s="16" t="s">
        <v>8</v>
      </c>
    </row>
    <row r="13" spans="1:36 16376:16379" ht="50.25" customHeight="1" x14ac:dyDescent="0.25">
      <c r="A13" s="49" t="s">
        <v>75</v>
      </c>
      <c r="B13" s="157" t="s">
        <v>74</v>
      </c>
      <c r="C13" s="49" t="s">
        <v>54</v>
      </c>
      <c r="D13" s="114" t="s">
        <v>55</v>
      </c>
      <c r="E13" s="114" t="s">
        <v>56</v>
      </c>
      <c r="F13" s="80" t="s">
        <v>15</v>
      </c>
      <c r="G13" s="125" t="str">
        <f>IF(F13="(1) RARA VEZ","1", IF(F13="(2) IMPROBABLE","2",IF(F13="(3) POSIBLE","3",IF(F13="(4) PROBABLE","4",IF(F13="(5) CASI SEGURO","5","")))))</f>
        <v>3</v>
      </c>
      <c r="H13" s="82" t="s">
        <v>19</v>
      </c>
      <c r="I13" s="84" t="str">
        <f>IF(H13="(5) MODERADO","5", IF(H13="(10) MAYOR","10",IF(H13="(20) CATASTROFICO","20","")))</f>
        <v>20</v>
      </c>
      <c r="J13" s="110">
        <f>G13*I13</f>
        <v>60</v>
      </c>
      <c r="K13" s="57">
        <f>+J13</f>
        <v>60</v>
      </c>
      <c r="L13" s="107" t="s">
        <v>57</v>
      </c>
      <c r="M13" s="4" t="s">
        <v>6</v>
      </c>
      <c r="N13" s="3" t="s">
        <v>11</v>
      </c>
      <c r="O13" s="11">
        <f>IF(N13="SÍ",15,"0")</f>
        <v>15</v>
      </c>
      <c r="P13" s="109">
        <f>SUM(O13:O19)</f>
        <v>45</v>
      </c>
      <c r="Q13" s="111">
        <f>IF(AND($P13&gt;=0,$P13&lt;=50),0,IF(AND($P13&gt;50,$P13&lt;=75),1,IF(AND($P13&gt;75,$P13&lt;=100),2,"")))</f>
        <v>0</v>
      </c>
      <c r="R13" s="111">
        <f>$G13-$Q13</f>
        <v>3</v>
      </c>
      <c r="S13" s="120">
        <f>IF($R13&lt;=0,1,$R13)</f>
        <v>3</v>
      </c>
      <c r="T13" s="111">
        <f>$I13-$Q13</f>
        <v>20</v>
      </c>
      <c r="U13" s="120" t="str">
        <f>IF($T13=19,10,IF($T13=18,5,IF($T13=9,5,IF($T13=8,5,I13))))</f>
        <v>20</v>
      </c>
      <c r="V13" s="122" t="s">
        <v>8</v>
      </c>
      <c r="W13" s="61" t="str">
        <f>IF(AND($V13="PROBABILIDAD",$S13=1),$XEV$6,IF(AND($V13="PROBABILIDAD",$S13=2),$XEV$5,IF(AND($V13="PROBABILIDAD",$S13=3),$XEV$4,IF(AND($V13="PROBABILIDAD",$S13=4),$XEV$3,IF(AND($V13="PROBABILIDAD",$S13=5),$XEV$2,$F13)))))</f>
        <v>(3) POSIBLE</v>
      </c>
      <c r="X13" s="100">
        <f>IF($V13="PROBABILIDAD",$S13,$G13)</f>
        <v>3</v>
      </c>
      <c r="Y13" s="67" t="str">
        <f>IF(AND($V13="IMPACTO",$T13=18),$XEV$10,IF(AND($V13="IMPACTO",$T13=19),$XEW$10,IF(AND($V13="IMPACTO",$T13=20),$XEX$10,IF(AND($V13="IMPACTO",$T13&lt;10),$XEV$10,$H13))))</f>
        <v>(20) CATASTROFICO</v>
      </c>
      <c r="Z13" s="103" t="str">
        <f>IF($V13="IMPACTO",$U13,$I13)</f>
        <v>20</v>
      </c>
      <c r="AA13" s="84">
        <f>$X13*$Z13</f>
        <v>60</v>
      </c>
      <c r="AB13" s="45">
        <f>$AA13</f>
        <v>60</v>
      </c>
      <c r="AC13" s="167" t="s">
        <v>57</v>
      </c>
      <c r="AD13" s="118">
        <v>2017</v>
      </c>
      <c r="AE13" s="126" t="s">
        <v>76</v>
      </c>
      <c r="AF13" s="126" t="s">
        <v>78</v>
      </c>
      <c r="AG13" s="97"/>
      <c r="AH13" s="97"/>
      <c r="AI13" s="97"/>
      <c r="AJ13" s="99"/>
    </row>
    <row r="14" spans="1:36 16376:16379" ht="48" customHeight="1" x14ac:dyDescent="0.25">
      <c r="A14" s="50"/>
      <c r="B14" s="158"/>
      <c r="C14" s="105"/>
      <c r="D14" s="114"/>
      <c r="E14" s="125"/>
      <c r="F14" s="80"/>
      <c r="G14" s="125"/>
      <c r="H14" s="82"/>
      <c r="I14" s="84"/>
      <c r="J14" s="110"/>
      <c r="K14" s="57"/>
      <c r="L14" s="123"/>
      <c r="M14" s="5" t="s">
        <v>7</v>
      </c>
      <c r="N14" s="3" t="s">
        <v>11</v>
      </c>
      <c r="O14" s="2">
        <f>IF(N14="SÍ",5,"0")</f>
        <v>5</v>
      </c>
      <c r="P14" s="110"/>
      <c r="Q14" s="112"/>
      <c r="R14" s="112"/>
      <c r="S14" s="121"/>
      <c r="T14" s="112"/>
      <c r="U14" s="121"/>
      <c r="V14" s="60"/>
      <c r="W14" s="62"/>
      <c r="X14" s="101"/>
      <c r="Y14" s="68"/>
      <c r="Z14" s="103"/>
      <c r="AA14" s="84"/>
      <c r="AB14" s="46"/>
      <c r="AC14" s="119"/>
      <c r="AD14" s="119"/>
      <c r="AE14" s="127"/>
      <c r="AF14" s="129"/>
      <c r="AG14" s="98"/>
      <c r="AH14" s="98"/>
      <c r="AI14" s="98"/>
      <c r="AJ14" s="44"/>
    </row>
    <row r="15" spans="1:36 16376:16379" ht="33" customHeight="1" x14ac:dyDescent="0.25">
      <c r="A15" s="50"/>
      <c r="B15" s="158"/>
      <c r="C15" s="105"/>
      <c r="D15" s="114"/>
      <c r="E15" s="125"/>
      <c r="F15" s="80"/>
      <c r="G15" s="125"/>
      <c r="H15" s="82"/>
      <c r="I15" s="84"/>
      <c r="J15" s="110"/>
      <c r="K15" s="55" t="str">
        <f>IF(AND(J13&gt;=5,J13&lt;=10),"BAJA",IF(AND(J13&gt;=15,J13&lt;=25),"MODERADA",IF(AND(J13&gt;=30,J13&lt;=50),"ALTA",IF(AND(J13&gt;=60,J13&lt;=100),"EXTREMA",""))))</f>
        <v>EXTREMA</v>
      </c>
      <c r="L15" s="123"/>
      <c r="M15" s="6" t="s">
        <v>3</v>
      </c>
      <c r="N15" s="3" t="s">
        <v>12</v>
      </c>
      <c r="O15" s="2" t="str">
        <f>IF(N15="SÍ",15,"0")</f>
        <v>0</v>
      </c>
      <c r="P15" s="110"/>
      <c r="Q15" s="112"/>
      <c r="R15" s="112"/>
      <c r="S15" s="121"/>
      <c r="T15" s="112"/>
      <c r="U15" s="121"/>
      <c r="V15" s="60"/>
      <c r="W15" s="62"/>
      <c r="X15" s="101"/>
      <c r="Y15" s="68"/>
      <c r="Z15" s="103"/>
      <c r="AA15" s="84"/>
      <c r="AB15" s="47" t="str">
        <f>IF(AND($AA13&gt;=5,$AA13&lt;=10),"BAJA",IF(AND($AA13&gt;=15,$AA13&lt;=25),"MODERADA",IF(AND($AA13&gt;=30,$AA13&lt;=50),"ALTA",IF(AND($AA13&gt;=60,$AA13&lt;=100),"EXTREMA",""))))</f>
        <v>EXTREMA</v>
      </c>
      <c r="AC15" s="119"/>
      <c r="AD15" s="119"/>
      <c r="AE15" s="127"/>
      <c r="AF15" s="129"/>
      <c r="AG15" s="98"/>
      <c r="AH15" s="98"/>
      <c r="AI15" s="98"/>
      <c r="AJ15" s="44"/>
    </row>
    <row r="16" spans="1:36 16376:16379" ht="26.25" customHeight="1" x14ac:dyDescent="0.25">
      <c r="A16" s="50"/>
      <c r="B16" s="158"/>
      <c r="C16" s="105"/>
      <c r="D16" s="114"/>
      <c r="E16" s="125"/>
      <c r="F16" s="80"/>
      <c r="G16" s="125"/>
      <c r="H16" s="82"/>
      <c r="I16" s="84"/>
      <c r="J16" s="110"/>
      <c r="K16" s="55"/>
      <c r="L16" s="123"/>
      <c r="M16" s="6" t="s">
        <v>4</v>
      </c>
      <c r="N16" s="3" t="s">
        <v>11</v>
      </c>
      <c r="O16" s="2">
        <f>IF(N16="SÍ",10,"0")</f>
        <v>10</v>
      </c>
      <c r="P16" s="110"/>
      <c r="Q16" s="112"/>
      <c r="R16" s="112"/>
      <c r="S16" s="121"/>
      <c r="T16" s="112"/>
      <c r="U16" s="121"/>
      <c r="V16" s="60"/>
      <c r="W16" s="62"/>
      <c r="X16" s="101"/>
      <c r="Y16" s="68"/>
      <c r="Z16" s="103"/>
      <c r="AA16" s="84"/>
      <c r="AB16" s="47"/>
      <c r="AC16" s="119"/>
      <c r="AD16" s="119"/>
      <c r="AE16" s="127"/>
      <c r="AF16" s="129"/>
      <c r="AG16" s="98"/>
      <c r="AH16" s="98"/>
      <c r="AI16" s="98"/>
      <c r="AJ16" s="44"/>
    </row>
    <row r="17" spans="1:36" ht="45" customHeight="1" x14ac:dyDescent="0.25">
      <c r="A17" s="50"/>
      <c r="B17" s="158"/>
      <c r="C17" s="105"/>
      <c r="D17" s="114"/>
      <c r="E17" s="125"/>
      <c r="F17" s="80"/>
      <c r="G17" s="125"/>
      <c r="H17" s="82"/>
      <c r="I17" s="84"/>
      <c r="J17" s="110"/>
      <c r="K17" s="55"/>
      <c r="L17" s="123"/>
      <c r="M17" s="5" t="s">
        <v>30</v>
      </c>
      <c r="N17" s="3" t="s">
        <v>11</v>
      </c>
      <c r="O17" s="2">
        <f>IF(N17="SÍ",15,"0")</f>
        <v>15</v>
      </c>
      <c r="P17" s="110"/>
      <c r="Q17" s="112"/>
      <c r="R17" s="112"/>
      <c r="S17" s="121"/>
      <c r="T17" s="112"/>
      <c r="U17" s="121"/>
      <c r="V17" s="60"/>
      <c r="W17" s="62"/>
      <c r="X17" s="101"/>
      <c r="Y17" s="68"/>
      <c r="Z17" s="103"/>
      <c r="AA17" s="84"/>
      <c r="AB17" s="47"/>
      <c r="AC17" s="119"/>
      <c r="AD17" s="119"/>
      <c r="AE17" s="127"/>
      <c r="AF17" s="129"/>
      <c r="AG17" s="98"/>
      <c r="AH17" s="98"/>
      <c r="AI17" s="98"/>
      <c r="AJ17" s="44"/>
    </row>
    <row r="18" spans="1:36" ht="51" customHeight="1" x14ac:dyDescent="0.25">
      <c r="A18" s="50"/>
      <c r="B18" s="158"/>
      <c r="C18" s="105"/>
      <c r="D18" s="114"/>
      <c r="E18" s="125"/>
      <c r="F18" s="80"/>
      <c r="G18" s="125"/>
      <c r="H18" s="82"/>
      <c r="I18" s="84"/>
      <c r="J18" s="110"/>
      <c r="K18" s="55"/>
      <c r="L18" s="123"/>
      <c r="M18" s="5" t="s">
        <v>5</v>
      </c>
      <c r="N18" s="3" t="s">
        <v>12</v>
      </c>
      <c r="O18" s="2" t="str">
        <f>IF(N18="SÍ",10,"0")</f>
        <v>0</v>
      </c>
      <c r="P18" s="110"/>
      <c r="Q18" s="112"/>
      <c r="R18" s="112"/>
      <c r="S18" s="121"/>
      <c r="T18" s="112"/>
      <c r="U18" s="121"/>
      <c r="V18" s="60"/>
      <c r="W18" s="62"/>
      <c r="X18" s="101"/>
      <c r="Y18" s="68"/>
      <c r="Z18" s="103"/>
      <c r="AA18" s="84"/>
      <c r="AB18" s="47"/>
      <c r="AC18" s="119"/>
      <c r="AD18" s="119"/>
      <c r="AE18" s="127"/>
      <c r="AF18" s="129"/>
      <c r="AG18" s="98"/>
      <c r="AH18" s="98"/>
      <c r="AI18" s="98"/>
      <c r="AJ18" s="44"/>
    </row>
    <row r="19" spans="1:36" ht="63.75" customHeight="1" x14ac:dyDescent="0.25">
      <c r="A19" s="50"/>
      <c r="B19" s="158"/>
      <c r="C19" s="106"/>
      <c r="D19" s="49"/>
      <c r="E19" s="104"/>
      <c r="F19" s="81"/>
      <c r="G19" s="104"/>
      <c r="H19" s="83"/>
      <c r="I19" s="84"/>
      <c r="J19" s="110"/>
      <c r="K19" s="56"/>
      <c r="L19" s="123"/>
      <c r="M19" s="7" t="s">
        <v>29</v>
      </c>
      <c r="N19" s="3" t="s">
        <v>12</v>
      </c>
      <c r="O19" s="2" t="str">
        <f>IF(N19="SÍ",30,"0")</f>
        <v>0</v>
      </c>
      <c r="P19" s="110"/>
      <c r="Q19" s="112"/>
      <c r="R19" s="112"/>
      <c r="S19" s="121"/>
      <c r="T19" s="112"/>
      <c r="U19" s="121"/>
      <c r="V19" s="60"/>
      <c r="W19" s="63"/>
      <c r="X19" s="102"/>
      <c r="Y19" s="69"/>
      <c r="Z19" s="103"/>
      <c r="AA19" s="84"/>
      <c r="AB19" s="47"/>
      <c r="AC19" s="119"/>
      <c r="AD19" s="119"/>
      <c r="AE19" s="128"/>
      <c r="AF19" s="130"/>
      <c r="AG19" s="98"/>
      <c r="AH19" s="98"/>
      <c r="AI19" s="98"/>
      <c r="AJ19" s="44"/>
    </row>
    <row r="20" spans="1:36" ht="50.25" customHeight="1" x14ac:dyDescent="0.25">
      <c r="A20" s="50"/>
      <c r="B20" s="158"/>
      <c r="C20" s="49" t="s">
        <v>58</v>
      </c>
      <c r="D20" s="114" t="s">
        <v>59</v>
      </c>
      <c r="E20" s="114" t="s">
        <v>60</v>
      </c>
      <c r="F20" s="80" t="s">
        <v>15</v>
      </c>
      <c r="G20" s="74" t="str">
        <f>IF(F20="(1) RARA VEZ","1", IF(F20="(2) IMPROBABLE","2",IF(F20="(3) POSIBLE","3",IF(F20="(4) PROBABLE","4",IF(F20="(5) CASI SEGURO","5","")))))</f>
        <v>3</v>
      </c>
      <c r="H20" s="82" t="s">
        <v>18</v>
      </c>
      <c r="I20" s="84" t="str">
        <f>IF(H20="(5) MODERADO","5", IF(H20="(10) MAYOR","10",IF(H20="(20) CATASTROFICO","20","")))</f>
        <v>5</v>
      </c>
      <c r="J20" s="110">
        <f>G20*I20</f>
        <v>15</v>
      </c>
      <c r="K20" s="57">
        <f>+J20</f>
        <v>15</v>
      </c>
      <c r="L20" s="107" t="s">
        <v>66</v>
      </c>
      <c r="M20" s="4" t="s">
        <v>6</v>
      </c>
      <c r="N20" s="3" t="s">
        <v>12</v>
      </c>
      <c r="O20" s="11" t="str">
        <f>IF(N20="SÍ",15,"0")</f>
        <v>0</v>
      </c>
      <c r="P20" s="109">
        <f>SUM(O20:O26)</f>
        <v>25</v>
      </c>
      <c r="Q20" s="111">
        <f>IF(AND($P20&gt;=0,$P20&lt;=50),0,IF(AND($P20&gt;50,$P20&lt;=75),1,IF(AND($P20&gt;75,$P20&lt;=100),2,"")))</f>
        <v>0</v>
      </c>
      <c r="R20" s="111">
        <f>$G20-$Q20</f>
        <v>3</v>
      </c>
      <c r="S20" s="120">
        <f>IF($R20&lt;=0,1,$R20)</f>
        <v>3</v>
      </c>
      <c r="T20" s="111">
        <f>$I20-$Q20</f>
        <v>5</v>
      </c>
      <c r="U20" s="120" t="str">
        <f>IF($T20=19,10,IF($T20=18,5,IF($T20=9,5,IF($T20=8,5,I20))))</f>
        <v>5</v>
      </c>
      <c r="V20" s="122" t="s">
        <v>8</v>
      </c>
      <c r="W20" s="61" t="str">
        <f>IF(AND($V20="PROBABILIDAD",$S20=1),$XEV$6,IF(AND($V20="PROBABILIDAD",$S20=2),$XEV$5,IF(AND($V20="PROBABILIDAD",$S20=3),$XEV$4,IF(AND($V20="PROBABILIDAD",$S20=4),$XEV$3,IF(AND($V20="PROBABILIDAD",$S20=5),$XEV$2,$F20)))))</f>
        <v>(3) POSIBLE</v>
      </c>
      <c r="X20" s="100">
        <f>IF($V20="PROBABILIDAD",$S20,$G20)</f>
        <v>3</v>
      </c>
      <c r="Y20" s="67" t="str">
        <f>IF(AND($V20="IMPACTO",$T20=18),$XEV$10,IF(AND($V20="IMPACTO",$T20=19),$XEW$10,IF(AND($V20="IMPACTO",$T20=20),$XEX$10,IF(AND($V20="IMPACTO",$T20&lt;10),$XEV$10,$H20))))</f>
        <v>(5) MODERADO</v>
      </c>
      <c r="Z20" s="103" t="str">
        <f>IF($V20="IMPACTO",$U20,$I20)</f>
        <v>5</v>
      </c>
      <c r="AA20" s="84">
        <f>$X20*$Z20</f>
        <v>15</v>
      </c>
      <c r="AB20" s="45">
        <f>$AA20</f>
        <v>15</v>
      </c>
      <c r="AC20" s="168" t="str">
        <f>+L20</f>
        <v xml:space="preserve">*Registro para la comisión de evaluación y promoción escuela pedagógica integral IDIPRON M-RDE-FT-097.
*Concepto comisión de evaluación escuela pedagógica integral IDIPRON M-RDE-FT-012
*Boletín académico
*Libro de valoraciones académicas del año.
</v>
      </c>
      <c r="AD20" s="118">
        <v>2017</v>
      </c>
      <c r="AE20" s="49" t="s">
        <v>61</v>
      </c>
      <c r="AF20" s="49" t="s">
        <v>79</v>
      </c>
      <c r="AG20" s="97"/>
      <c r="AH20" s="97"/>
      <c r="AI20" s="97"/>
      <c r="AJ20" s="99"/>
    </row>
    <row r="21" spans="1:36" ht="48" customHeight="1" x14ac:dyDescent="0.25">
      <c r="A21" s="50"/>
      <c r="B21" s="158"/>
      <c r="C21" s="105"/>
      <c r="D21" s="114"/>
      <c r="E21" s="125"/>
      <c r="F21" s="80"/>
      <c r="G21" s="74"/>
      <c r="H21" s="82"/>
      <c r="I21" s="84"/>
      <c r="J21" s="110"/>
      <c r="K21" s="57"/>
      <c r="L21" s="123"/>
      <c r="M21" s="5" t="s">
        <v>7</v>
      </c>
      <c r="N21" s="3" t="s">
        <v>11</v>
      </c>
      <c r="O21" s="2">
        <f>IF(N21="SÍ",5,"0")</f>
        <v>5</v>
      </c>
      <c r="P21" s="110"/>
      <c r="Q21" s="112"/>
      <c r="R21" s="112"/>
      <c r="S21" s="121"/>
      <c r="T21" s="112"/>
      <c r="U21" s="121"/>
      <c r="V21" s="60"/>
      <c r="W21" s="62"/>
      <c r="X21" s="101"/>
      <c r="Y21" s="68"/>
      <c r="Z21" s="103"/>
      <c r="AA21" s="84"/>
      <c r="AB21" s="46"/>
      <c r="AC21" s="169"/>
      <c r="AD21" s="119"/>
      <c r="AE21" s="50"/>
      <c r="AF21" s="50"/>
      <c r="AG21" s="98"/>
      <c r="AH21" s="98"/>
      <c r="AI21" s="98"/>
      <c r="AJ21" s="44"/>
    </row>
    <row r="22" spans="1:36" ht="33" customHeight="1" x14ac:dyDescent="0.25">
      <c r="A22" s="50"/>
      <c r="B22" s="158"/>
      <c r="C22" s="105"/>
      <c r="D22" s="114"/>
      <c r="E22" s="125"/>
      <c r="F22" s="80"/>
      <c r="G22" s="74"/>
      <c r="H22" s="82"/>
      <c r="I22" s="84"/>
      <c r="J22" s="110"/>
      <c r="K22" s="55" t="str">
        <f>IF(AND(J20&gt;=5,J20&lt;=10),"BAJA",IF(AND(J20&gt;=15,J20&lt;=25),"MODERADA",IF(AND(J20&gt;=30,J20&lt;=50),"ALTA",IF(AND(J20&gt;=60,J20&lt;=100),"EXTREMA",""))))</f>
        <v>MODERADA</v>
      </c>
      <c r="L22" s="123"/>
      <c r="M22" s="6" t="s">
        <v>3</v>
      </c>
      <c r="N22" s="3" t="s">
        <v>12</v>
      </c>
      <c r="O22" s="2" t="str">
        <f>IF(N22="SÍ",15,"0")</f>
        <v>0</v>
      </c>
      <c r="P22" s="110"/>
      <c r="Q22" s="112"/>
      <c r="R22" s="112"/>
      <c r="S22" s="121"/>
      <c r="T22" s="112"/>
      <c r="U22" s="121"/>
      <c r="V22" s="60"/>
      <c r="W22" s="62"/>
      <c r="X22" s="101"/>
      <c r="Y22" s="68"/>
      <c r="Z22" s="103"/>
      <c r="AA22" s="84"/>
      <c r="AB22" s="47" t="str">
        <f>IF(AND($AA20&gt;=5,$AA20&lt;=10),"BAJA",IF(AND($AA20&gt;=15,$AA20&lt;=25),"MODERADA",IF(AND($AA20&gt;=30,$AA20&lt;=50),"ALTA",IF(AND($AA20&gt;=60,$AA20&lt;=100),"EXTREMA",""))))</f>
        <v>MODERADA</v>
      </c>
      <c r="AC22" s="169"/>
      <c r="AD22" s="119"/>
      <c r="AE22" s="50"/>
      <c r="AF22" s="50"/>
      <c r="AG22" s="98"/>
      <c r="AH22" s="98"/>
      <c r="AI22" s="98"/>
      <c r="AJ22" s="44"/>
    </row>
    <row r="23" spans="1:36" ht="26.25" customHeight="1" x14ac:dyDescent="0.25">
      <c r="A23" s="50"/>
      <c r="B23" s="158"/>
      <c r="C23" s="105"/>
      <c r="D23" s="114"/>
      <c r="E23" s="125"/>
      <c r="F23" s="80"/>
      <c r="G23" s="74"/>
      <c r="H23" s="82"/>
      <c r="I23" s="84"/>
      <c r="J23" s="110"/>
      <c r="K23" s="55"/>
      <c r="L23" s="123"/>
      <c r="M23" s="6" t="s">
        <v>4</v>
      </c>
      <c r="N23" s="3" t="s">
        <v>11</v>
      </c>
      <c r="O23" s="2">
        <f>IF(N23="SÍ",10,"0")</f>
        <v>10</v>
      </c>
      <c r="P23" s="110"/>
      <c r="Q23" s="112"/>
      <c r="R23" s="112"/>
      <c r="S23" s="121"/>
      <c r="T23" s="112"/>
      <c r="U23" s="121"/>
      <c r="V23" s="60"/>
      <c r="W23" s="62"/>
      <c r="X23" s="101"/>
      <c r="Y23" s="68"/>
      <c r="Z23" s="103"/>
      <c r="AA23" s="84"/>
      <c r="AB23" s="47"/>
      <c r="AC23" s="169"/>
      <c r="AD23" s="119"/>
      <c r="AE23" s="50"/>
      <c r="AF23" s="50"/>
      <c r="AG23" s="98"/>
      <c r="AH23" s="98"/>
      <c r="AI23" s="98"/>
      <c r="AJ23" s="44"/>
    </row>
    <row r="24" spans="1:36" ht="45" customHeight="1" x14ac:dyDescent="0.25">
      <c r="A24" s="50"/>
      <c r="B24" s="158"/>
      <c r="C24" s="105"/>
      <c r="D24" s="114"/>
      <c r="E24" s="125"/>
      <c r="F24" s="80"/>
      <c r="G24" s="74"/>
      <c r="H24" s="82"/>
      <c r="I24" s="84"/>
      <c r="J24" s="110"/>
      <c r="K24" s="55"/>
      <c r="L24" s="123"/>
      <c r="M24" s="5" t="s">
        <v>30</v>
      </c>
      <c r="N24" s="3" t="s">
        <v>12</v>
      </c>
      <c r="O24" s="2" t="str">
        <f>IF(N24="SÍ",15,"0")</f>
        <v>0</v>
      </c>
      <c r="P24" s="110"/>
      <c r="Q24" s="112"/>
      <c r="R24" s="112"/>
      <c r="S24" s="121"/>
      <c r="T24" s="112"/>
      <c r="U24" s="121"/>
      <c r="V24" s="60"/>
      <c r="W24" s="62"/>
      <c r="X24" s="101"/>
      <c r="Y24" s="68"/>
      <c r="Z24" s="103"/>
      <c r="AA24" s="84"/>
      <c r="AB24" s="47"/>
      <c r="AC24" s="169"/>
      <c r="AD24" s="119"/>
      <c r="AE24" s="50"/>
      <c r="AF24" s="50"/>
      <c r="AG24" s="98"/>
      <c r="AH24" s="98"/>
      <c r="AI24" s="98"/>
      <c r="AJ24" s="44"/>
    </row>
    <row r="25" spans="1:36" ht="51" customHeight="1" x14ac:dyDescent="0.25">
      <c r="A25" s="50"/>
      <c r="B25" s="158"/>
      <c r="C25" s="105"/>
      <c r="D25" s="114"/>
      <c r="E25" s="125"/>
      <c r="F25" s="80"/>
      <c r="G25" s="74"/>
      <c r="H25" s="82"/>
      <c r="I25" s="84"/>
      <c r="J25" s="110"/>
      <c r="K25" s="55"/>
      <c r="L25" s="123"/>
      <c r="M25" s="5" t="s">
        <v>5</v>
      </c>
      <c r="N25" s="3" t="s">
        <v>11</v>
      </c>
      <c r="O25" s="2">
        <f>IF(N25="SÍ",10,"0")</f>
        <v>10</v>
      </c>
      <c r="P25" s="110"/>
      <c r="Q25" s="112"/>
      <c r="R25" s="112"/>
      <c r="S25" s="121"/>
      <c r="T25" s="112"/>
      <c r="U25" s="121"/>
      <c r="V25" s="60"/>
      <c r="W25" s="62"/>
      <c r="X25" s="101"/>
      <c r="Y25" s="68"/>
      <c r="Z25" s="103"/>
      <c r="AA25" s="84"/>
      <c r="AB25" s="47"/>
      <c r="AC25" s="169"/>
      <c r="AD25" s="119"/>
      <c r="AE25" s="50"/>
      <c r="AF25" s="50"/>
      <c r="AG25" s="98"/>
      <c r="AH25" s="98"/>
      <c r="AI25" s="98"/>
      <c r="AJ25" s="44"/>
    </row>
    <row r="26" spans="1:36" ht="39.75" customHeight="1" x14ac:dyDescent="0.25">
      <c r="A26" s="50"/>
      <c r="B26" s="158"/>
      <c r="C26" s="106"/>
      <c r="D26" s="49"/>
      <c r="E26" s="104"/>
      <c r="F26" s="81"/>
      <c r="G26" s="75"/>
      <c r="H26" s="83"/>
      <c r="I26" s="84"/>
      <c r="J26" s="110"/>
      <c r="K26" s="56"/>
      <c r="L26" s="123"/>
      <c r="M26" s="7" t="s">
        <v>29</v>
      </c>
      <c r="N26" s="3" t="s">
        <v>12</v>
      </c>
      <c r="O26" s="2" t="str">
        <f>IF(N26="SÍ",30,"0")</f>
        <v>0</v>
      </c>
      <c r="P26" s="110"/>
      <c r="Q26" s="112"/>
      <c r="R26" s="112"/>
      <c r="S26" s="121"/>
      <c r="T26" s="112"/>
      <c r="U26" s="121"/>
      <c r="V26" s="60"/>
      <c r="W26" s="63"/>
      <c r="X26" s="102"/>
      <c r="Y26" s="69"/>
      <c r="Z26" s="103"/>
      <c r="AA26" s="84"/>
      <c r="AB26" s="47"/>
      <c r="AC26" s="169"/>
      <c r="AD26" s="119"/>
      <c r="AE26" s="113"/>
      <c r="AF26" s="113"/>
      <c r="AG26" s="98"/>
      <c r="AH26" s="98"/>
      <c r="AI26" s="98"/>
      <c r="AJ26" s="44"/>
    </row>
    <row r="27" spans="1:36" ht="50.25" customHeight="1" x14ac:dyDescent="0.25">
      <c r="A27" s="50"/>
      <c r="B27" s="158"/>
      <c r="C27" s="49" t="s">
        <v>62</v>
      </c>
      <c r="D27" s="114" t="s">
        <v>63</v>
      </c>
      <c r="E27" s="114" t="s">
        <v>64</v>
      </c>
      <c r="F27" s="80" t="s">
        <v>13</v>
      </c>
      <c r="G27" s="74" t="str">
        <f>IF(F27="(1) RARA VEZ","1", IF(F27="(2) IMPROBABLE","2",IF(F27="(3) POSIBLE","3",IF(F27="(4) PROBABLE","4",IF(F27="(5) CASI SEGURO","5","")))))</f>
        <v>1</v>
      </c>
      <c r="H27" s="82" t="s">
        <v>20</v>
      </c>
      <c r="I27" s="84" t="str">
        <f>IF(H27="(5) MODERADO","5", IF(H27="(10) MAYOR","10",IF(H27="(20) CATASTROFICO","20","")))</f>
        <v>10</v>
      </c>
      <c r="J27" s="110">
        <f>G27*I27</f>
        <v>10</v>
      </c>
      <c r="K27" s="57">
        <f>+J27</f>
        <v>10</v>
      </c>
      <c r="L27" s="107" t="s">
        <v>65</v>
      </c>
      <c r="M27" s="4" t="s">
        <v>6</v>
      </c>
      <c r="N27" s="3" t="s">
        <v>11</v>
      </c>
      <c r="O27" s="11">
        <f>IF(N27="SÍ",15,"0")</f>
        <v>15</v>
      </c>
      <c r="P27" s="109">
        <f>SUM(O27:O33)</f>
        <v>80</v>
      </c>
      <c r="Q27" s="111">
        <f>IF(AND($P27&gt;=0,$P27&lt;=50),0,IF(AND($P27&gt;50,$P27&lt;=75),1,IF(AND($P27&gt;75,$P27&lt;=100),2,"")))</f>
        <v>2</v>
      </c>
      <c r="R27" s="111">
        <f>$G27-$Q27</f>
        <v>-1</v>
      </c>
      <c r="S27" s="120">
        <f>IF($R27&lt;=0,1,$R27)</f>
        <v>1</v>
      </c>
      <c r="T27" s="111">
        <f>$I27-$Q27</f>
        <v>8</v>
      </c>
      <c r="U27" s="120">
        <f>IF($T27=19,10,IF($T27=18,5,IF($T27=9,5,IF($T27=8,5,I27))))</f>
        <v>5</v>
      </c>
      <c r="V27" s="122" t="s">
        <v>8</v>
      </c>
      <c r="W27" s="61" t="str">
        <f>IF(AND($V27="PROBABILIDAD",$S27=1),$XEV$6,IF(AND($V27="PROBABILIDAD",$S27=2),$XEV$5,IF(AND($V27="PROBABILIDAD",$S27=3),$XEV$4,IF(AND($V27="PROBABILIDAD",$S27=4),$XEV$3,IF(AND($V27="PROBABILIDAD",$S27=5),$XEV$2,$F27)))))</f>
        <v>(1) RARA VEZ</v>
      </c>
      <c r="X27" s="100">
        <f>IF($V27="PROBABILIDAD",$S27,$G27)</f>
        <v>1</v>
      </c>
      <c r="Y27" s="67" t="str">
        <f>IF(AND($V27="IMPACTO",$T27=18),$XEV$10,IF(AND($V27="IMPACTO",$T27=19),$XEW$10,IF(AND($V27="IMPACTO",$T27=20),$XEX$10,IF(AND($V27="IMPACTO",$T27&lt;10),$XEV$10,$H27))))</f>
        <v>(10) MAYOR</v>
      </c>
      <c r="Z27" s="103" t="str">
        <f>IF($V27="IMPACTO",$U27,$I27)</f>
        <v>10</v>
      </c>
      <c r="AA27" s="84">
        <f>$X27*$Z27</f>
        <v>10</v>
      </c>
      <c r="AB27" s="45">
        <f>$AA27</f>
        <v>10</v>
      </c>
      <c r="AC27" s="167" t="str">
        <f>+L27</f>
        <v xml:space="preserve"> 
*Realizar control desde el Área de Almacén de los insumos que llegan, posteriormente se levanta un inventario y en relación a los planes de estudio los talleristas solo pueden hacer solicitud los 5 primeros días del mes.  </v>
      </c>
      <c r="AD27" s="118">
        <v>2017</v>
      </c>
      <c r="AE27" s="49" t="s">
        <v>67</v>
      </c>
      <c r="AF27" s="49" t="s">
        <v>68</v>
      </c>
      <c r="AG27" s="99"/>
      <c r="AH27" s="97"/>
      <c r="AI27" s="97"/>
      <c r="AJ27" s="99"/>
    </row>
    <row r="28" spans="1:36" ht="48" customHeight="1" x14ac:dyDescent="0.25">
      <c r="A28" s="50"/>
      <c r="B28" s="158"/>
      <c r="C28" s="105"/>
      <c r="D28" s="114"/>
      <c r="E28" s="125"/>
      <c r="F28" s="80"/>
      <c r="G28" s="74"/>
      <c r="H28" s="82"/>
      <c r="I28" s="84"/>
      <c r="J28" s="110"/>
      <c r="K28" s="57"/>
      <c r="L28" s="123"/>
      <c r="M28" s="5" t="s">
        <v>7</v>
      </c>
      <c r="N28" s="3" t="s">
        <v>12</v>
      </c>
      <c r="O28" s="2" t="str">
        <f>IF(N28="SÍ",5,"0")</f>
        <v>0</v>
      </c>
      <c r="P28" s="110"/>
      <c r="Q28" s="112"/>
      <c r="R28" s="112"/>
      <c r="S28" s="121"/>
      <c r="T28" s="112"/>
      <c r="U28" s="121"/>
      <c r="V28" s="60"/>
      <c r="W28" s="62"/>
      <c r="X28" s="101"/>
      <c r="Y28" s="68"/>
      <c r="Z28" s="103"/>
      <c r="AA28" s="84"/>
      <c r="AB28" s="46"/>
      <c r="AC28" s="170"/>
      <c r="AD28" s="119"/>
      <c r="AE28" s="50"/>
      <c r="AF28" s="50"/>
      <c r="AG28" s="44"/>
      <c r="AH28" s="98"/>
      <c r="AI28" s="98"/>
      <c r="AJ28" s="44"/>
    </row>
    <row r="29" spans="1:36" ht="33" customHeight="1" x14ac:dyDescent="0.25">
      <c r="A29" s="50"/>
      <c r="B29" s="158"/>
      <c r="C29" s="105"/>
      <c r="D29" s="114"/>
      <c r="E29" s="125"/>
      <c r="F29" s="80"/>
      <c r="G29" s="74"/>
      <c r="H29" s="82"/>
      <c r="I29" s="84"/>
      <c r="J29" s="110"/>
      <c r="K29" s="55" t="str">
        <f>IF(AND(J27&gt;=5,J27&lt;=10),"BAJA",IF(AND(J27&gt;=15,J27&lt;=25),"MODERADA",IF(AND(J27&gt;=30,J27&lt;=50),"ALTA",IF(AND(J27&gt;=60,J27&lt;=100),"EXTREMA",""))))</f>
        <v>BAJA</v>
      </c>
      <c r="L29" s="123"/>
      <c r="M29" s="6" t="s">
        <v>3</v>
      </c>
      <c r="N29" s="3" t="s">
        <v>12</v>
      </c>
      <c r="O29" s="2" t="str">
        <f>IF(N29="SÍ",15,"0")</f>
        <v>0</v>
      </c>
      <c r="P29" s="110"/>
      <c r="Q29" s="112"/>
      <c r="R29" s="112"/>
      <c r="S29" s="121"/>
      <c r="T29" s="112"/>
      <c r="U29" s="121"/>
      <c r="V29" s="60"/>
      <c r="W29" s="62"/>
      <c r="X29" s="101"/>
      <c r="Y29" s="68"/>
      <c r="Z29" s="103"/>
      <c r="AA29" s="84"/>
      <c r="AB29" s="47" t="str">
        <f>IF(AND($AA27&gt;=5,$AA27&lt;=10),"BAJA",IF(AND($AA27&gt;=15,$AA27&lt;=25),"MODERADA",IF(AND($AA27&gt;=30,$AA27&lt;=50),"ALTA",IF(AND($AA27&gt;=60,$AA27&lt;=100),"EXTREMA",""))))</f>
        <v>BAJA</v>
      </c>
      <c r="AC29" s="170"/>
      <c r="AD29" s="119"/>
      <c r="AE29" s="50"/>
      <c r="AF29" s="50"/>
      <c r="AG29" s="44"/>
      <c r="AH29" s="98"/>
      <c r="AI29" s="98"/>
      <c r="AJ29" s="44"/>
    </row>
    <row r="30" spans="1:36" ht="26.25" customHeight="1" x14ac:dyDescent="0.25">
      <c r="A30" s="50"/>
      <c r="B30" s="158"/>
      <c r="C30" s="105"/>
      <c r="D30" s="114"/>
      <c r="E30" s="125"/>
      <c r="F30" s="80"/>
      <c r="G30" s="74"/>
      <c r="H30" s="82"/>
      <c r="I30" s="84"/>
      <c r="J30" s="110"/>
      <c r="K30" s="55"/>
      <c r="L30" s="123"/>
      <c r="M30" s="6" t="s">
        <v>4</v>
      </c>
      <c r="N30" s="3" t="s">
        <v>11</v>
      </c>
      <c r="O30" s="2">
        <f>IF(N30="SÍ",10,"0")</f>
        <v>10</v>
      </c>
      <c r="P30" s="110"/>
      <c r="Q30" s="112"/>
      <c r="R30" s="112"/>
      <c r="S30" s="121"/>
      <c r="T30" s="112"/>
      <c r="U30" s="121"/>
      <c r="V30" s="60"/>
      <c r="W30" s="62"/>
      <c r="X30" s="101"/>
      <c r="Y30" s="68"/>
      <c r="Z30" s="103"/>
      <c r="AA30" s="84"/>
      <c r="AB30" s="47"/>
      <c r="AC30" s="170"/>
      <c r="AD30" s="119"/>
      <c r="AE30" s="50"/>
      <c r="AF30" s="50"/>
      <c r="AG30" s="44"/>
      <c r="AH30" s="98"/>
      <c r="AI30" s="98"/>
      <c r="AJ30" s="44"/>
    </row>
    <row r="31" spans="1:36" ht="45" customHeight="1" x14ac:dyDescent="0.25">
      <c r="A31" s="50"/>
      <c r="B31" s="158"/>
      <c r="C31" s="105"/>
      <c r="D31" s="114"/>
      <c r="E31" s="125"/>
      <c r="F31" s="80"/>
      <c r="G31" s="74"/>
      <c r="H31" s="82"/>
      <c r="I31" s="84"/>
      <c r="J31" s="110"/>
      <c r="K31" s="55"/>
      <c r="L31" s="123"/>
      <c r="M31" s="5" t="s">
        <v>30</v>
      </c>
      <c r="N31" s="3" t="s">
        <v>11</v>
      </c>
      <c r="O31" s="2">
        <f>IF(N31="SÍ",15,"0")</f>
        <v>15</v>
      </c>
      <c r="P31" s="110"/>
      <c r="Q31" s="112"/>
      <c r="R31" s="112"/>
      <c r="S31" s="121"/>
      <c r="T31" s="112"/>
      <c r="U31" s="121"/>
      <c r="V31" s="60"/>
      <c r="W31" s="62"/>
      <c r="X31" s="101"/>
      <c r="Y31" s="68"/>
      <c r="Z31" s="103"/>
      <c r="AA31" s="84"/>
      <c r="AB31" s="47"/>
      <c r="AC31" s="170"/>
      <c r="AD31" s="119"/>
      <c r="AE31" s="50"/>
      <c r="AF31" s="50"/>
      <c r="AG31" s="44"/>
      <c r="AH31" s="98"/>
      <c r="AI31" s="98"/>
      <c r="AJ31" s="44"/>
    </row>
    <row r="32" spans="1:36" ht="51" customHeight="1" x14ac:dyDescent="0.25">
      <c r="A32" s="50"/>
      <c r="B32" s="158"/>
      <c r="C32" s="105"/>
      <c r="D32" s="114"/>
      <c r="E32" s="125"/>
      <c r="F32" s="80"/>
      <c r="G32" s="74"/>
      <c r="H32" s="82"/>
      <c r="I32" s="84"/>
      <c r="J32" s="110"/>
      <c r="K32" s="55"/>
      <c r="L32" s="123"/>
      <c r="M32" s="5" t="s">
        <v>5</v>
      </c>
      <c r="N32" s="3" t="s">
        <v>11</v>
      </c>
      <c r="O32" s="2">
        <f>IF(N32="SÍ",10,"0")</f>
        <v>10</v>
      </c>
      <c r="P32" s="110"/>
      <c r="Q32" s="112"/>
      <c r="R32" s="112"/>
      <c r="S32" s="121"/>
      <c r="T32" s="112"/>
      <c r="U32" s="121"/>
      <c r="V32" s="60"/>
      <c r="W32" s="62"/>
      <c r="X32" s="101"/>
      <c r="Y32" s="68"/>
      <c r="Z32" s="103"/>
      <c r="AA32" s="84"/>
      <c r="AB32" s="47"/>
      <c r="AC32" s="170"/>
      <c r="AD32" s="119"/>
      <c r="AE32" s="50"/>
      <c r="AF32" s="50"/>
      <c r="AG32" s="44"/>
      <c r="AH32" s="98"/>
      <c r="AI32" s="98"/>
      <c r="AJ32" s="44"/>
    </row>
    <row r="33" spans="1:36" ht="39.75" customHeight="1" x14ac:dyDescent="0.25">
      <c r="A33" s="50"/>
      <c r="B33" s="158"/>
      <c r="C33" s="106"/>
      <c r="D33" s="49"/>
      <c r="E33" s="104"/>
      <c r="F33" s="81"/>
      <c r="G33" s="75"/>
      <c r="H33" s="83"/>
      <c r="I33" s="84"/>
      <c r="J33" s="110"/>
      <c r="K33" s="56"/>
      <c r="L33" s="123"/>
      <c r="M33" s="7" t="s">
        <v>29</v>
      </c>
      <c r="N33" s="8" t="s">
        <v>11</v>
      </c>
      <c r="O33" s="2">
        <f>IF(N33="SÍ",30,"0")</f>
        <v>30</v>
      </c>
      <c r="P33" s="110"/>
      <c r="Q33" s="112"/>
      <c r="R33" s="112"/>
      <c r="S33" s="121"/>
      <c r="T33" s="112"/>
      <c r="U33" s="121"/>
      <c r="V33" s="60"/>
      <c r="W33" s="63"/>
      <c r="X33" s="102"/>
      <c r="Y33" s="69"/>
      <c r="Z33" s="103"/>
      <c r="AA33" s="84"/>
      <c r="AB33" s="47"/>
      <c r="AC33" s="170"/>
      <c r="AD33" s="119"/>
      <c r="AE33" s="113"/>
      <c r="AF33" s="113"/>
      <c r="AG33" s="124"/>
      <c r="AH33" s="98"/>
      <c r="AI33" s="98"/>
      <c r="AJ33" s="44"/>
    </row>
    <row r="34" spans="1:36" ht="48" customHeight="1" x14ac:dyDescent="0.25">
      <c r="A34" s="50"/>
      <c r="B34" s="158"/>
      <c r="C34" s="49" t="s">
        <v>69</v>
      </c>
      <c r="D34" s="114" t="s">
        <v>70</v>
      </c>
      <c r="E34" s="115" t="s">
        <v>71</v>
      </c>
      <c r="F34" s="80" t="s">
        <v>13</v>
      </c>
      <c r="G34" s="74" t="str">
        <f>IF(F34="(1) RARA VEZ","1", IF(F34="(2) IMPROBABLE","2",IF(F34="(3) POSIBLE","3",IF(F34="(4) PROBABLE","4",IF(F34="(5) CASI SEGURO","5","")))))</f>
        <v>1</v>
      </c>
      <c r="H34" s="82" t="s">
        <v>20</v>
      </c>
      <c r="I34" s="84" t="str">
        <f>IF(H34="(5) MODERADO","5", IF(H34="(10) MAYOR","10",IF(H34="(20) CATASTROFICO","20","")))</f>
        <v>10</v>
      </c>
      <c r="J34" s="110">
        <f>G34*I34</f>
        <v>10</v>
      </c>
      <c r="K34" s="57">
        <f>+J34</f>
        <v>10</v>
      </c>
      <c r="L34" s="107" t="s">
        <v>72</v>
      </c>
      <c r="M34" s="4" t="s">
        <v>6</v>
      </c>
      <c r="N34" s="3" t="s">
        <v>11</v>
      </c>
      <c r="O34" s="11">
        <f>IF(N34="SÍ",15,"0")</f>
        <v>15</v>
      </c>
      <c r="P34" s="109">
        <f>SUM(O34:O40)</f>
        <v>85</v>
      </c>
      <c r="Q34" s="111">
        <f>IF(AND($P34&gt;=0,$P34&lt;=50),0,IF(AND($P34&gt;50,$P34&lt;=75),1,IF(AND($P34&gt;75,$P34&lt;=100),2,"")))</f>
        <v>2</v>
      </c>
      <c r="R34" s="111">
        <f>$G34-$Q34</f>
        <v>-1</v>
      </c>
      <c r="S34" s="120">
        <f>IF($R34&lt;=0,1,$R34)</f>
        <v>1</v>
      </c>
      <c r="T34" s="111">
        <f>$I34-$Q34</f>
        <v>8</v>
      </c>
      <c r="U34" s="120">
        <f>IF($T34=19,10,IF($T34=18,5,IF($T34=9,5,IF($T34=8,5,I34))))</f>
        <v>5</v>
      </c>
      <c r="V34" s="122" t="s">
        <v>9</v>
      </c>
      <c r="W34" s="61" t="str">
        <f>IF(AND($V34="PROBABILIDAD",$S34=1),$XEV$6,IF(AND($V34="PROBABILIDAD",$S34=2),$XEV$5,IF(AND($V34="PROBABILIDAD",$S34=3),$XEV$4,IF(AND($V34="PROBABILIDAD",$S34=4),$XEV$3,IF(AND($V34="PROBABILIDAD",$S34=5),$XEV$2,$F34)))))</f>
        <v>(1) RARA VEZ</v>
      </c>
      <c r="X34" s="100" t="str">
        <f>IF($V34="PROBABILIDAD",$S34,$G34)</f>
        <v>1</v>
      </c>
      <c r="Y34" s="67" t="str">
        <f>IF(AND($V34="IMPACTO",$T34=18),$XEV$10,IF(AND($V34="IMPACTO",$T34=19),$XEW$10,IF(AND($V34="IMPACTO",$T34=20),$XEX$10,IF(AND($V34="IMPACTO",$T34&lt;10),$XEV$10,$H34))))</f>
        <v>(5) MODERADO</v>
      </c>
      <c r="Z34" s="103">
        <f>IF($V34="IMPACTO",$U34,$I34)</f>
        <v>5</v>
      </c>
      <c r="AA34" s="84">
        <f>$X34*$Z34</f>
        <v>5</v>
      </c>
      <c r="AB34" s="45">
        <f>$AA34</f>
        <v>5</v>
      </c>
      <c r="AC34" s="49" t="str">
        <f>+L34</f>
        <v>Plataforma SIMI, Hoja De Matricula, Listados De Asistencia, Planilla de valoración Talleres</v>
      </c>
      <c r="AD34" s="104">
        <v>2017</v>
      </c>
      <c r="AE34" s="49" t="s">
        <v>77</v>
      </c>
      <c r="AF34" s="49" t="s">
        <v>73</v>
      </c>
      <c r="AG34" s="97"/>
      <c r="AH34" s="97"/>
      <c r="AI34" s="97"/>
      <c r="AJ34" s="99"/>
    </row>
    <row r="35" spans="1:36" ht="48" customHeight="1" x14ac:dyDescent="0.25">
      <c r="A35" s="50"/>
      <c r="B35" s="158"/>
      <c r="C35" s="105"/>
      <c r="D35" s="114"/>
      <c r="E35" s="116"/>
      <c r="F35" s="80"/>
      <c r="G35" s="74"/>
      <c r="H35" s="82"/>
      <c r="I35" s="84"/>
      <c r="J35" s="110"/>
      <c r="K35" s="57"/>
      <c r="L35" s="108"/>
      <c r="M35" s="5" t="s">
        <v>7</v>
      </c>
      <c r="N35" s="3" t="s">
        <v>11</v>
      </c>
      <c r="O35" s="2">
        <f>IF(N35="SÍ",5,"0")</f>
        <v>5</v>
      </c>
      <c r="P35" s="110"/>
      <c r="Q35" s="112"/>
      <c r="R35" s="112"/>
      <c r="S35" s="121"/>
      <c r="T35" s="112"/>
      <c r="U35" s="121"/>
      <c r="V35" s="60"/>
      <c r="W35" s="62"/>
      <c r="X35" s="101"/>
      <c r="Y35" s="68"/>
      <c r="Z35" s="103"/>
      <c r="AA35" s="84"/>
      <c r="AB35" s="46"/>
      <c r="AC35" s="50"/>
      <c r="AD35" s="105"/>
      <c r="AE35" s="50"/>
      <c r="AF35" s="50"/>
      <c r="AG35" s="98"/>
      <c r="AH35" s="98"/>
      <c r="AI35" s="98"/>
      <c r="AJ35" s="44"/>
    </row>
    <row r="36" spans="1:36" ht="48" customHeight="1" x14ac:dyDescent="0.25">
      <c r="A36" s="50"/>
      <c r="B36" s="158"/>
      <c r="C36" s="105"/>
      <c r="D36" s="114"/>
      <c r="E36" s="116"/>
      <c r="F36" s="80"/>
      <c r="G36" s="74"/>
      <c r="H36" s="82"/>
      <c r="I36" s="84"/>
      <c r="J36" s="110"/>
      <c r="K36" s="55" t="str">
        <f>IF(AND(J34&gt;=5,J34&lt;=10),"BAJA",IF(AND(J34&gt;=15,J34&lt;=25),"MODERADA",IF(AND(J34&gt;=30,J34&lt;=50),"ALTA",IF(AND(J34&gt;=60,J34&lt;=100),"EXTREMA",""))))</f>
        <v>BAJA</v>
      </c>
      <c r="L36" s="108"/>
      <c r="M36" s="6" t="s">
        <v>3</v>
      </c>
      <c r="N36" s="3" t="s">
        <v>12</v>
      </c>
      <c r="O36" s="2" t="str">
        <f>IF(N36="SÍ",15,"0")</f>
        <v>0</v>
      </c>
      <c r="P36" s="110"/>
      <c r="Q36" s="112"/>
      <c r="R36" s="112"/>
      <c r="S36" s="121"/>
      <c r="T36" s="112"/>
      <c r="U36" s="121"/>
      <c r="V36" s="60"/>
      <c r="W36" s="62"/>
      <c r="X36" s="101"/>
      <c r="Y36" s="68"/>
      <c r="Z36" s="103"/>
      <c r="AA36" s="84"/>
      <c r="AB36" s="47" t="str">
        <f>IF(AND($AA34&gt;=5,$AA34&lt;=10),"BAJA",IF(AND($AA34&gt;=15,$AA34&lt;=25),"MODERADA",IF(AND($AA34&gt;=30,$AA34&lt;=50),"ALTA",IF(AND($AA34&gt;=60,$AA34&lt;=100),"EXTREMA",""))))</f>
        <v>BAJA</v>
      </c>
      <c r="AC36" s="50"/>
      <c r="AD36" s="105"/>
      <c r="AE36" s="50"/>
      <c r="AF36" s="50"/>
      <c r="AG36" s="98"/>
      <c r="AH36" s="98"/>
      <c r="AI36" s="98"/>
      <c r="AJ36" s="44"/>
    </row>
    <row r="37" spans="1:36" ht="48" customHeight="1" x14ac:dyDescent="0.25">
      <c r="A37" s="50"/>
      <c r="B37" s="158"/>
      <c r="C37" s="105"/>
      <c r="D37" s="114"/>
      <c r="E37" s="116"/>
      <c r="F37" s="80"/>
      <c r="G37" s="74"/>
      <c r="H37" s="82"/>
      <c r="I37" s="84"/>
      <c r="J37" s="110"/>
      <c r="K37" s="55"/>
      <c r="L37" s="108"/>
      <c r="M37" s="6" t="s">
        <v>4</v>
      </c>
      <c r="N37" s="3" t="s">
        <v>11</v>
      </c>
      <c r="O37" s="2">
        <f>IF(N37="SÍ",10,"0")</f>
        <v>10</v>
      </c>
      <c r="P37" s="110"/>
      <c r="Q37" s="112"/>
      <c r="R37" s="112"/>
      <c r="S37" s="121"/>
      <c r="T37" s="112"/>
      <c r="U37" s="121"/>
      <c r="V37" s="60"/>
      <c r="W37" s="62"/>
      <c r="X37" s="101"/>
      <c r="Y37" s="68"/>
      <c r="Z37" s="103"/>
      <c r="AA37" s="84"/>
      <c r="AB37" s="47"/>
      <c r="AC37" s="50"/>
      <c r="AD37" s="105"/>
      <c r="AE37" s="50"/>
      <c r="AF37" s="50"/>
      <c r="AG37" s="98"/>
      <c r="AH37" s="98"/>
      <c r="AI37" s="98"/>
      <c r="AJ37" s="44"/>
    </row>
    <row r="38" spans="1:36" ht="48" customHeight="1" x14ac:dyDescent="0.25">
      <c r="A38" s="50"/>
      <c r="B38" s="158"/>
      <c r="C38" s="105"/>
      <c r="D38" s="114"/>
      <c r="E38" s="116"/>
      <c r="F38" s="80"/>
      <c r="G38" s="74"/>
      <c r="H38" s="82"/>
      <c r="I38" s="84"/>
      <c r="J38" s="110"/>
      <c r="K38" s="55"/>
      <c r="L38" s="108"/>
      <c r="M38" s="5" t="s">
        <v>30</v>
      </c>
      <c r="N38" s="3" t="s">
        <v>11</v>
      </c>
      <c r="O38" s="2">
        <f>IF(N38="SÍ",15,"0")</f>
        <v>15</v>
      </c>
      <c r="P38" s="110"/>
      <c r="Q38" s="112"/>
      <c r="R38" s="112"/>
      <c r="S38" s="121"/>
      <c r="T38" s="112"/>
      <c r="U38" s="121"/>
      <c r="V38" s="60"/>
      <c r="W38" s="62"/>
      <c r="X38" s="101"/>
      <c r="Y38" s="68"/>
      <c r="Z38" s="103"/>
      <c r="AA38" s="84"/>
      <c r="AB38" s="47"/>
      <c r="AC38" s="50"/>
      <c r="AD38" s="105"/>
      <c r="AE38" s="50"/>
      <c r="AF38" s="50"/>
      <c r="AG38" s="98"/>
      <c r="AH38" s="98"/>
      <c r="AI38" s="98"/>
      <c r="AJ38" s="44"/>
    </row>
    <row r="39" spans="1:36" ht="48" customHeight="1" x14ac:dyDescent="0.25">
      <c r="A39" s="50"/>
      <c r="B39" s="158"/>
      <c r="C39" s="105"/>
      <c r="D39" s="114"/>
      <c r="E39" s="116"/>
      <c r="F39" s="80"/>
      <c r="G39" s="74"/>
      <c r="H39" s="82"/>
      <c r="I39" s="84"/>
      <c r="J39" s="110"/>
      <c r="K39" s="55"/>
      <c r="L39" s="108"/>
      <c r="M39" s="5" t="s">
        <v>5</v>
      </c>
      <c r="N39" s="3" t="s">
        <v>11</v>
      </c>
      <c r="O39" s="2">
        <f>IF(N39="SÍ",10,"0")</f>
        <v>10</v>
      </c>
      <c r="P39" s="110"/>
      <c r="Q39" s="112"/>
      <c r="R39" s="112"/>
      <c r="S39" s="121"/>
      <c r="T39" s="112"/>
      <c r="U39" s="121"/>
      <c r="V39" s="60"/>
      <c r="W39" s="62"/>
      <c r="X39" s="101"/>
      <c r="Y39" s="68"/>
      <c r="Z39" s="103"/>
      <c r="AA39" s="84"/>
      <c r="AB39" s="47"/>
      <c r="AC39" s="50"/>
      <c r="AD39" s="105"/>
      <c r="AE39" s="50"/>
      <c r="AF39" s="50"/>
      <c r="AG39" s="98"/>
      <c r="AH39" s="98"/>
      <c r="AI39" s="98"/>
      <c r="AJ39" s="44"/>
    </row>
    <row r="40" spans="1:36" ht="48" customHeight="1" x14ac:dyDescent="0.25">
      <c r="A40" s="50"/>
      <c r="B40" s="159"/>
      <c r="C40" s="106"/>
      <c r="D40" s="49"/>
      <c r="E40" s="117"/>
      <c r="F40" s="81"/>
      <c r="G40" s="75"/>
      <c r="H40" s="83"/>
      <c r="I40" s="84"/>
      <c r="J40" s="110"/>
      <c r="K40" s="56"/>
      <c r="L40" s="108"/>
      <c r="M40" s="7" t="s">
        <v>29</v>
      </c>
      <c r="N40" s="8" t="s">
        <v>11</v>
      </c>
      <c r="O40" s="2">
        <f>IF(N40="SÍ",30,"0")</f>
        <v>30</v>
      </c>
      <c r="P40" s="110"/>
      <c r="Q40" s="112"/>
      <c r="R40" s="112"/>
      <c r="S40" s="121"/>
      <c r="T40" s="112"/>
      <c r="U40" s="121"/>
      <c r="V40" s="60"/>
      <c r="W40" s="63"/>
      <c r="X40" s="102"/>
      <c r="Y40" s="69"/>
      <c r="Z40" s="103"/>
      <c r="AA40" s="84"/>
      <c r="AB40" s="47"/>
      <c r="AC40" s="113"/>
      <c r="AD40" s="106"/>
      <c r="AE40" s="113"/>
      <c r="AF40" s="113"/>
      <c r="AG40" s="98"/>
      <c r="AH40" s="98"/>
      <c r="AI40" s="98"/>
      <c r="AJ40" s="44"/>
    </row>
    <row r="41" spans="1:36" ht="48" customHeight="1" x14ac:dyDescent="0.25">
      <c r="A41" s="50"/>
      <c r="B41" s="70" t="s">
        <v>81</v>
      </c>
      <c r="C41" s="73" t="s">
        <v>82</v>
      </c>
      <c r="D41" s="73" t="s">
        <v>83</v>
      </c>
      <c r="E41" s="77" t="s">
        <v>84</v>
      </c>
      <c r="F41" s="80" t="s">
        <v>15</v>
      </c>
      <c r="G41" s="74" t="str">
        <f>IF(F41="(1) RARA VEZ","1", IF(F41="(2) IMPROBABLE","2",IF(F41="(3) POSIBLE","3",IF(F41="(4) PROBABLE","4",IF(F41="(5) CASI SEGURO","5","")))))</f>
        <v>3</v>
      </c>
      <c r="H41" s="82" t="s">
        <v>18</v>
      </c>
      <c r="I41" s="84" t="str">
        <f>IF(H41="(5) MODERADO","5", IF(H41="(10) MAYOR","10",IF(H41="(20) CATASTROFICO","20","")))</f>
        <v>5</v>
      </c>
      <c r="J41" s="57">
        <f>G41*I41</f>
        <v>15</v>
      </c>
      <c r="K41" s="57">
        <v>15</v>
      </c>
      <c r="L41" s="58" t="s">
        <v>85</v>
      </c>
      <c r="M41" s="40" t="s">
        <v>6</v>
      </c>
      <c r="N41" s="3" t="s">
        <v>12</v>
      </c>
      <c r="O41" s="2"/>
      <c r="P41" s="37"/>
      <c r="Q41" s="38"/>
      <c r="R41" s="38"/>
      <c r="S41" s="39"/>
      <c r="T41" s="38"/>
      <c r="U41" s="39"/>
      <c r="V41" s="60" t="s">
        <v>8</v>
      </c>
      <c r="W41" s="61" t="str">
        <f>IF(AND($U41="PROBABILIDAD",$R41=1),$XET$6,IF(AND($U41="PROBABILIDAD",$R41=2),$XET$5,IF(AND($U41="PROBABILIDAD",$R41=3),$XET$4,IF(AND($U41="PROBABILIDAD",$R41=4),$XET$3,IF(AND($U41="PROBABILIDAD",$R41=5),$XET$2,$F41)))))</f>
        <v>(3) POSIBLE</v>
      </c>
      <c r="X41" s="64" t="str">
        <f>IF($U41="PROBABILIDAD",$R41,$G41)</f>
        <v>3</v>
      </c>
      <c r="Y41" s="67" t="str">
        <f>IF(AND($U41="IMPACTO",$S41=18),$XET$9,IF(AND($U41="IMPACTO",$S41=19),$XEU$9,IF(AND($U41="IMPACTO",$S41=20),$XEV$9,IF(AND($U41="IMPACTO",$S41&lt;10),$XET$9,$H41))))</f>
        <v>(5) MODERADO</v>
      </c>
      <c r="Z41" s="35"/>
      <c r="AA41" s="36"/>
      <c r="AB41" s="45">
        <v>10</v>
      </c>
      <c r="AC41" s="53" t="s">
        <v>86</v>
      </c>
      <c r="AD41" s="53" t="s">
        <v>87</v>
      </c>
      <c r="AE41" s="53" t="s">
        <v>88</v>
      </c>
      <c r="AF41" s="53" t="s">
        <v>89</v>
      </c>
      <c r="AG41" s="44"/>
      <c r="AH41" s="44"/>
      <c r="AI41" s="44"/>
      <c r="AJ41" s="44"/>
    </row>
    <row r="42" spans="1:36" ht="48" customHeight="1" x14ac:dyDescent="0.25">
      <c r="A42" s="50"/>
      <c r="B42" s="71"/>
      <c r="C42" s="74"/>
      <c r="D42" s="73"/>
      <c r="E42" s="78"/>
      <c r="F42" s="80"/>
      <c r="G42" s="74"/>
      <c r="H42" s="82"/>
      <c r="I42" s="84"/>
      <c r="J42" s="57"/>
      <c r="K42" s="57"/>
      <c r="L42" s="59"/>
      <c r="M42" s="41" t="s">
        <v>7</v>
      </c>
      <c r="N42" s="3" t="s">
        <v>11</v>
      </c>
      <c r="O42" s="2"/>
      <c r="P42" s="37"/>
      <c r="Q42" s="38"/>
      <c r="R42" s="38"/>
      <c r="S42" s="39"/>
      <c r="T42" s="38"/>
      <c r="U42" s="39"/>
      <c r="V42" s="60"/>
      <c r="W42" s="62"/>
      <c r="X42" s="65"/>
      <c r="Y42" s="68"/>
      <c r="Z42" s="35"/>
      <c r="AA42" s="36"/>
      <c r="AB42" s="46"/>
      <c r="AC42" s="54"/>
      <c r="AD42" s="54"/>
      <c r="AE42" s="54"/>
      <c r="AF42" s="54"/>
      <c r="AG42" s="44"/>
      <c r="AH42" s="44"/>
      <c r="AI42" s="44"/>
      <c r="AJ42" s="44"/>
    </row>
    <row r="43" spans="1:36" ht="48" customHeight="1" x14ac:dyDescent="0.25">
      <c r="A43" s="50"/>
      <c r="B43" s="71"/>
      <c r="C43" s="74"/>
      <c r="D43" s="73"/>
      <c r="E43" s="78"/>
      <c r="F43" s="80"/>
      <c r="G43" s="74"/>
      <c r="H43" s="82"/>
      <c r="I43" s="84"/>
      <c r="J43" s="55" t="str">
        <f>IF(AND(J41&gt;=5,J41&lt;=10),"BAJA",IF(AND(J41&gt;=15,J41&lt;=25),"MODERADA",IF(AND(J41&gt;=30,J41&lt;=50),"ALTA",IF(AND(J41&gt;=60,J41&lt;=100),"EXTREMA",""))))</f>
        <v>MODERADA</v>
      </c>
      <c r="K43" s="55" t="s">
        <v>91</v>
      </c>
      <c r="L43" s="59"/>
      <c r="M43" s="42" t="s">
        <v>3</v>
      </c>
      <c r="N43" s="3" t="s">
        <v>12</v>
      </c>
      <c r="O43" s="2"/>
      <c r="P43" s="37"/>
      <c r="Q43" s="38"/>
      <c r="R43" s="38"/>
      <c r="S43" s="39"/>
      <c r="T43" s="38"/>
      <c r="U43" s="39"/>
      <c r="V43" s="60"/>
      <c r="W43" s="62"/>
      <c r="X43" s="65"/>
      <c r="Y43" s="68"/>
      <c r="Z43" s="35"/>
      <c r="AA43" s="36"/>
      <c r="AB43" s="47" t="s">
        <v>90</v>
      </c>
      <c r="AC43" s="54"/>
      <c r="AD43" s="54"/>
      <c r="AE43" s="54"/>
      <c r="AF43" s="54"/>
      <c r="AG43" s="44"/>
      <c r="AH43" s="44"/>
      <c r="AI43" s="44"/>
      <c r="AJ43" s="44"/>
    </row>
    <row r="44" spans="1:36" ht="48" customHeight="1" x14ac:dyDescent="0.25">
      <c r="A44" s="50"/>
      <c r="B44" s="71"/>
      <c r="C44" s="74"/>
      <c r="D44" s="73"/>
      <c r="E44" s="78"/>
      <c r="F44" s="80"/>
      <c r="G44" s="74"/>
      <c r="H44" s="82"/>
      <c r="I44" s="84"/>
      <c r="J44" s="55"/>
      <c r="K44" s="55"/>
      <c r="L44" s="59"/>
      <c r="M44" s="42" t="s">
        <v>4</v>
      </c>
      <c r="N44" s="3" t="s">
        <v>11</v>
      </c>
      <c r="O44" s="2"/>
      <c r="P44" s="37"/>
      <c r="Q44" s="38"/>
      <c r="R44" s="38"/>
      <c r="S44" s="39"/>
      <c r="T44" s="38"/>
      <c r="U44" s="39"/>
      <c r="V44" s="60"/>
      <c r="W44" s="62"/>
      <c r="X44" s="65"/>
      <c r="Y44" s="68"/>
      <c r="Z44" s="35"/>
      <c r="AA44" s="36"/>
      <c r="AB44" s="47"/>
      <c r="AC44" s="54"/>
      <c r="AD44" s="54"/>
      <c r="AE44" s="54"/>
      <c r="AF44" s="54"/>
      <c r="AG44" s="44"/>
      <c r="AH44" s="44"/>
      <c r="AI44" s="44"/>
      <c r="AJ44" s="44"/>
    </row>
    <row r="45" spans="1:36" ht="48" customHeight="1" x14ac:dyDescent="0.25">
      <c r="A45" s="50"/>
      <c r="B45" s="71"/>
      <c r="C45" s="74"/>
      <c r="D45" s="73"/>
      <c r="E45" s="78"/>
      <c r="F45" s="80"/>
      <c r="G45" s="74"/>
      <c r="H45" s="82"/>
      <c r="I45" s="84"/>
      <c r="J45" s="55"/>
      <c r="K45" s="55"/>
      <c r="L45" s="59"/>
      <c r="M45" s="41" t="s">
        <v>30</v>
      </c>
      <c r="N45" s="3" t="s">
        <v>11</v>
      </c>
      <c r="O45" s="2"/>
      <c r="P45" s="37"/>
      <c r="Q45" s="38"/>
      <c r="R45" s="38"/>
      <c r="S45" s="39"/>
      <c r="T45" s="38"/>
      <c r="U45" s="39"/>
      <c r="V45" s="60"/>
      <c r="W45" s="62"/>
      <c r="X45" s="65"/>
      <c r="Y45" s="68"/>
      <c r="Z45" s="35"/>
      <c r="AA45" s="36"/>
      <c r="AB45" s="47"/>
      <c r="AC45" s="54"/>
      <c r="AD45" s="54"/>
      <c r="AE45" s="54"/>
      <c r="AF45" s="54"/>
      <c r="AG45" s="44"/>
      <c r="AH45" s="44"/>
      <c r="AI45" s="44"/>
      <c r="AJ45" s="44"/>
    </row>
    <row r="46" spans="1:36" ht="48" customHeight="1" x14ac:dyDescent="0.25">
      <c r="A46" s="50"/>
      <c r="B46" s="71"/>
      <c r="C46" s="74"/>
      <c r="D46" s="73"/>
      <c r="E46" s="78"/>
      <c r="F46" s="80"/>
      <c r="G46" s="74"/>
      <c r="H46" s="82"/>
      <c r="I46" s="84"/>
      <c r="J46" s="55"/>
      <c r="K46" s="55"/>
      <c r="L46" s="59"/>
      <c r="M46" s="41" t="s">
        <v>5</v>
      </c>
      <c r="N46" s="3" t="s">
        <v>11</v>
      </c>
      <c r="O46" s="2"/>
      <c r="P46" s="37"/>
      <c r="Q46" s="38"/>
      <c r="R46" s="38"/>
      <c r="S46" s="39"/>
      <c r="T46" s="38"/>
      <c r="U46" s="39"/>
      <c r="V46" s="60"/>
      <c r="W46" s="62"/>
      <c r="X46" s="65"/>
      <c r="Y46" s="68"/>
      <c r="Z46" s="35"/>
      <c r="AA46" s="36"/>
      <c r="AB46" s="47"/>
      <c r="AC46" s="54"/>
      <c r="AD46" s="54"/>
      <c r="AE46" s="54"/>
      <c r="AF46" s="54"/>
      <c r="AG46" s="44"/>
      <c r="AH46" s="44"/>
      <c r="AI46" s="44"/>
      <c r="AJ46" s="44"/>
    </row>
    <row r="47" spans="1:36" ht="63" customHeight="1" x14ac:dyDescent="0.25">
      <c r="A47" s="50"/>
      <c r="B47" s="72"/>
      <c r="C47" s="75"/>
      <c r="D47" s="76"/>
      <c r="E47" s="79"/>
      <c r="F47" s="81"/>
      <c r="G47" s="75"/>
      <c r="H47" s="83"/>
      <c r="I47" s="84"/>
      <c r="J47" s="56"/>
      <c r="K47" s="56"/>
      <c r="L47" s="59"/>
      <c r="M47" s="43" t="s">
        <v>29</v>
      </c>
      <c r="N47" s="3" t="s">
        <v>11</v>
      </c>
      <c r="O47" s="2"/>
      <c r="P47" s="37"/>
      <c r="Q47" s="38"/>
      <c r="R47" s="38"/>
      <c r="S47" s="39"/>
      <c r="T47" s="38"/>
      <c r="U47" s="39"/>
      <c r="V47" s="60"/>
      <c r="W47" s="63"/>
      <c r="X47" s="66"/>
      <c r="Y47" s="69"/>
      <c r="Z47" s="35"/>
      <c r="AA47" s="36"/>
      <c r="AB47" s="48"/>
      <c r="AC47" s="54"/>
      <c r="AD47" s="54"/>
      <c r="AE47" s="54"/>
      <c r="AF47" s="54"/>
      <c r="AG47" s="44"/>
      <c r="AH47" s="44"/>
      <c r="AI47" s="44"/>
      <c r="AJ47" s="44"/>
    </row>
    <row r="48" spans="1:36" x14ac:dyDescent="0.25">
      <c r="A48" s="162" t="s">
        <v>51</v>
      </c>
      <c r="B48" s="162"/>
      <c r="C48" s="162"/>
      <c r="D48" s="162"/>
      <c r="E48" s="162"/>
      <c r="F48" s="162"/>
      <c r="G48" s="162"/>
      <c r="H48" s="162"/>
      <c r="I48" s="162"/>
      <c r="J48" s="162"/>
      <c r="K48" s="162"/>
      <c r="L48" s="162"/>
      <c r="M48" s="162"/>
      <c r="N48" s="162"/>
      <c r="O48" s="162"/>
      <c r="P48" s="162"/>
      <c r="Q48" s="162"/>
      <c r="R48" s="162"/>
      <c r="S48" s="162"/>
      <c r="T48" s="162"/>
      <c r="U48" s="162"/>
      <c r="V48" s="162"/>
      <c r="W48" s="162"/>
      <c r="X48" s="162"/>
      <c r="Y48" s="162"/>
      <c r="Z48" s="162"/>
      <c r="AA48" s="162"/>
      <c r="AB48" s="162"/>
      <c r="AC48" s="162"/>
      <c r="AD48" s="162"/>
      <c r="AE48" s="162"/>
      <c r="AF48" s="162"/>
      <c r="AG48" s="162"/>
      <c r="AH48" s="162"/>
      <c r="AI48" s="162"/>
      <c r="AJ48" s="162"/>
    </row>
    <row r="49" spans="1:36" ht="21.75" customHeight="1" x14ac:dyDescent="0.25">
      <c r="A49" s="89" t="s">
        <v>28</v>
      </c>
      <c r="B49" s="89"/>
      <c r="C49" s="90"/>
      <c r="D49" s="90"/>
      <c r="E49" s="90"/>
      <c r="F49" s="90"/>
      <c r="G49" s="90"/>
      <c r="H49" s="90"/>
      <c r="I49" s="90"/>
      <c r="J49" s="90"/>
      <c r="K49" s="90"/>
      <c r="L49" s="90"/>
      <c r="M49" s="90"/>
      <c r="N49" s="90"/>
      <c r="O49" s="90"/>
      <c r="P49" s="90"/>
      <c r="Q49" s="90"/>
      <c r="R49" s="90"/>
      <c r="S49" s="90"/>
      <c r="T49" s="90"/>
      <c r="U49" s="90"/>
      <c r="V49" s="90"/>
      <c r="W49" s="90"/>
      <c r="X49" s="90"/>
      <c r="Y49" s="90"/>
      <c r="Z49" s="90"/>
      <c r="AA49" s="90"/>
      <c r="AB49" s="90"/>
      <c r="AC49" s="90"/>
      <c r="AD49" s="90"/>
      <c r="AE49" s="90"/>
      <c r="AF49" s="90"/>
      <c r="AG49" s="90"/>
      <c r="AH49" s="90"/>
      <c r="AI49" s="90"/>
      <c r="AJ49" s="90"/>
    </row>
    <row r="50" spans="1:36" ht="27.75" customHeight="1" x14ac:dyDescent="0.25">
      <c r="A50" s="91" t="s">
        <v>46</v>
      </c>
      <c r="B50" s="91"/>
      <c r="C50" s="92"/>
      <c r="D50" s="93" t="s">
        <v>52</v>
      </c>
      <c r="E50" s="94"/>
      <c r="F50" s="94"/>
      <c r="G50" s="94"/>
      <c r="H50" s="94"/>
      <c r="I50" s="94"/>
      <c r="J50" s="94"/>
      <c r="K50" s="94"/>
      <c r="L50" s="94"/>
      <c r="M50" s="94"/>
      <c r="N50" s="94"/>
      <c r="O50" s="94"/>
      <c r="P50" s="94"/>
      <c r="Q50" s="94"/>
      <c r="R50" s="94"/>
      <c r="S50" s="94"/>
      <c r="T50" s="94"/>
      <c r="U50" s="94"/>
      <c r="V50" s="94"/>
      <c r="W50" s="94"/>
      <c r="X50" s="94"/>
      <c r="Y50" s="94"/>
      <c r="Z50" s="94"/>
      <c r="AA50" s="94"/>
      <c r="AB50" s="94"/>
      <c r="AC50" s="94"/>
      <c r="AD50" s="94"/>
      <c r="AE50" s="95" t="s">
        <v>47</v>
      </c>
      <c r="AF50" s="95"/>
      <c r="AG50" s="95"/>
      <c r="AH50" s="95" t="s">
        <v>26</v>
      </c>
      <c r="AI50" s="95"/>
      <c r="AJ50" s="95"/>
    </row>
    <row r="51" spans="1:36" s="10" customFormat="1" ht="14.25" customHeight="1" x14ac:dyDescent="0.25">
      <c r="A51" s="51">
        <v>1</v>
      </c>
      <c r="B51" s="51"/>
      <c r="C51" s="52"/>
      <c r="D51" s="73" t="s">
        <v>92</v>
      </c>
      <c r="E51" s="87"/>
      <c r="F51" s="87"/>
      <c r="G51" s="87"/>
      <c r="H51" s="87"/>
      <c r="I51" s="87"/>
      <c r="J51" s="87"/>
      <c r="K51" s="87"/>
      <c r="L51" s="87"/>
      <c r="M51" s="87"/>
      <c r="N51" s="87"/>
      <c r="O51" s="87"/>
      <c r="P51" s="87"/>
      <c r="Q51" s="87"/>
      <c r="R51" s="87"/>
      <c r="S51" s="87"/>
      <c r="T51" s="87"/>
      <c r="U51" s="87"/>
      <c r="V51" s="87"/>
      <c r="W51" s="87"/>
      <c r="X51" s="87"/>
      <c r="Y51" s="87"/>
      <c r="Z51" s="87"/>
      <c r="AA51" s="87"/>
      <c r="AB51" s="87"/>
      <c r="AC51" s="87"/>
      <c r="AD51" s="87"/>
      <c r="AE51" s="96">
        <v>43131</v>
      </c>
      <c r="AF51" s="85"/>
      <c r="AG51" s="86"/>
      <c r="AH51" s="88" t="s">
        <v>93</v>
      </c>
      <c r="AI51" s="88"/>
      <c r="AJ51" s="88"/>
    </row>
    <row r="52" spans="1:36" s="10" customFormat="1" ht="12.75" customHeight="1" x14ac:dyDescent="0.25">
      <c r="A52" s="85"/>
      <c r="B52" s="85"/>
      <c r="C52" s="86"/>
      <c r="D52" s="73"/>
      <c r="E52" s="87"/>
      <c r="F52" s="87"/>
      <c r="G52" s="87"/>
      <c r="H52" s="87"/>
      <c r="I52" s="87"/>
      <c r="J52" s="87"/>
      <c r="K52" s="87"/>
      <c r="L52" s="87"/>
      <c r="M52" s="87"/>
      <c r="N52" s="87"/>
      <c r="O52" s="87"/>
      <c r="P52" s="87"/>
      <c r="Q52" s="87"/>
      <c r="R52" s="87"/>
      <c r="S52" s="87"/>
      <c r="T52" s="87"/>
      <c r="U52" s="87"/>
      <c r="V52" s="87"/>
      <c r="W52" s="87"/>
      <c r="X52" s="87"/>
      <c r="Y52" s="87"/>
      <c r="Z52" s="87"/>
      <c r="AA52" s="87"/>
      <c r="AB52" s="87"/>
      <c r="AC52" s="87"/>
      <c r="AD52" s="87"/>
      <c r="AE52" s="88"/>
      <c r="AF52" s="88"/>
      <c r="AG52" s="88"/>
      <c r="AH52" s="88"/>
      <c r="AI52" s="88"/>
      <c r="AJ52" s="88"/>
    </row>
    <row r="53" spans="1:36" s="10" customFormat="1" ht="17.25" customHeight="1" x14ac:dyDescent="0.25">
      <c r="A53" s="85"/>
      <c r="B53" s="85"/>
      <c r="C53" s="86"/>
      <c r="D53" s="73"/>
      <c r="E53" s="87"/>
      <c r="F53" s="87"/>
      <c r="G53" s="87"/>
      <c r="H53" s="87"/>
      <c r="I53" s="87"/>
      <c r="J53" s="87"/>
      <c r="K53" s="87"/>
      <c r="L53" s="87"/>
      <c r="M53" s="87"/>
      <c r="N53" s="87"/>
      <c r="O53" s="87"/>
      <c r="P53" s="87"/>
      <c r="Q53" s="87"/>
      <c r="R53" s="87"/>
      <c r="S53" s="87"/>
      <c r="T53" s="87"/>
      <c r="U53" s="87"/>
      <c r="V53" s="87"/>
      <c r="W53" s="87"/>
      <c r="X53" s="87"/>
      <c r="Y53" s="87"/>
      <c r="Z53" s="87"/>
      <c r="AA53" s="87"/>
      <c r="AB53" s="87"/>
      <c r="AC53" s="87"/>
      <c r="AD53" s="87"/>
      <c r="AE53" s="88"/>
      <c r="AF53" s="88"/>
      <c r="AG53" s="88"/>
      <c r="AH53" s="88"/>
      <c r="AI53" s="88"/>
      <c r="AJ53" s="88"/>
    </row>
    <row r="54" spans="1:36" s="10" customFormat="1" x14ac:dyDescent="0.25"/>
  </sheetData>
  <sheetProtection selectLockedCells="1"/>
  <mergeCells count="204">
    <mergeCell ref="B13:B40"/>
    <mergeCell ref="A7:AJ7"/>
    <mergeCell ref="A48:AJ48"/>
    <mergeCell ref="A8:B8"/>
    <mergeCell ref="C8:E8"/>
    <mergeCell ref="F8:AJ8"/>
    <mergeCell ref="AC13:AC19"/>
    <mergeCell ref="AC20:AC26"/>
    <mergeCell ref="AC27:AC33"/>
    <mergeCell ref="AC34:AC40"/>
    <mergeCell ref="M10:AF10"/>
    <mergeCell ref="F11:K11"/>
    <mergeCell ref="M11:M12"/>
    <mergeCell ref="N11:N12"/>
    <mergeCell ref="V11:V12"/>
    <mergeCell ref="W11:AB11"/>
    <mergeCell ref="AD11:AF11"/>
    <mergeCell ref="C13:C19"/>
    <mergeCell ref="D13:D19"/>
    <mergeCell ref="E13:E19"/>
    <mergeCell ref="F13:F19"/>
    <mergeCell ref="G13:G19"/>
    <mergeCell ref="S13:S19"/>
    <mergeCell ref="XEV8:XEW8"/>
    <mergeCell ref="A9:E9"/>
    <mergeCell ref="F9:AF9"/>
    <mergeCell ref="AG9:AG12"/>
    <mergeCell ref="AH9:AJ11"/>
    <mergeCell ref="XEV9:XEW9"/>
    <mergeCell ref="A10:A12"/>
    <mergeCell ref="C10:C12"/>
    <mergeCell ref="D10:D12"/>
    <mergeCell ref="B10:B12"/>
    <mergeCell ref="AC11:AC12"/>
    <mergeCell ref="E10:E12"/>
    <mergeCell ref="F10:K10"/>
    <mergeCell ref="L10:L12"/>
    <mergeCell ref="T13:T19"/>
    <mergeCell ref="U13:U19"/>
    <mergeCell ref="V13:V19"/>
    <mergeCell ref="H13:H19"/>
    <mergeCell ref="I13:I19"/>
    <mergeCell ref="J13:J19"/>
    <mergeCell ref="K13:K14"/>
    <mergeCell ref="L13:L19"/>
    <mergeCell ref="P13:P19"/>
    <mergeCell ref="R13:R19"/>
    <mergeCell ref="AJ13:AJ19"/>
    <mergeCell ref="K15:K19"/>
    <mergeCell ref="AB15:AB19"/>
    <mergeCell ref="C20:C26"/>
    <mergeCell ref="D20:D26"/>
    <mergeCell ref="E20:E26"/>
    <mergeCell ref="F20:F26"/>
    <mergeCell ref="G20:G26"/>
    <mergeCell ref="H20:H26"/>
    <mergeCell ref="AD13:AD19"/>
    <mergeCell ref="AE13:AE19"/>
    <mergeCell ref="AF13:AF19"/>
    <mergeCell ref="AG13:AG19"/>
    <mergeCell ref="AH13:AH19"/>
    <mergeCell ref="AI13:AI19"/>
    <mergeCell ref="W13:W19"/>
    <mergeCell ref="X13:X19"/>
    <mergeCell ref="Y13:Y19"/>
    <mergeCell ref="Z13:Z19"/>
    <mergeCell ref="AA13:AA19"/>
    <mergeCell ref="AB13:AB14"/>
    <mergeCell ref="Q13:Q19"/>
    <mergeCell ref="AH20:AH26"/>
    <mergeCell ref="AI20:AI26"/>
    <mergeCell ref="AJ20:AJ26"/>
    <mergeCell ref="X20:X26"/>
    <mergeCell ref="Y20:Y26"/>
    <mergeCell ref="Z20:Z26"/>
    <mergeCell ref="AA20:AA26"/>
    <mergeCell ref="AB20:AB21"/>
    <mergeCell ref="AD20:AD26"/>
    <mergeCell ref="AB22:AB26"/>
    <mergeCell ref="C27:C33"/>
    <mergeCell ref="D27:D33"/>
    <mergeCell ref="E27:E33"/>
    <mergeCell ref="F27:F33"/>
    <mergeCell ref="G27:G33"/>
    <mergeCell ref="AE20:AE26"/>
    <mergeCell ref="AF20:AF26"/>
    <mergeCell ref="AG20:AG26"/>
    <mergeCell ref="R20:R26"/>
    <mergeCell ref="S20:S26"/>
    <mergeCell ref="T20:T26"/>
    <mergeCell ref="U20:U26"/>
    <mergeCell ref="V20:V26"/>
    <mergeCell ref="W20:W26"/>
    <mergeCell ref="I20:I26"/>
    <mergeCell ref="J20:J26"/>
    <mergeCell ref="K20:K21"/>
    <mergeCell ref="L20:L26"/>
    <mergeCell ref="P20:P26"/>
    <mergeCell ref="Q20:Q26"/>
    <mergeCell ref="K22:K26"/>
    <mergeCell ref="S27:S33"/>
    <mergeCell ref="T27:T33"/>
    <mergeCell ref="U27:U33"/>
    <mergeCell ref="V27:V33"/>
    <mergeCell ref="H27:H33"/>
    <mergeCell ref="I27:I33"/>
    <mergeCell ref="J27:J33"/>
    <mergeCell ref="K27:K28"/>
    <mergeCell ref="L27:L33"/>
    <mergeCell ref="P27:P33"/>
    <mergeCell ref="AJ27:AJ33"/>
    <mergeCell ref="K29:K33"/>
    <mergeCell ref="AB29:AB33"/>
    <mergeCell ref="AF27:AF33"/>
    <mergeCell ref="AG27:AG33"/>
    <mergeCell ref="AH27:AH33"/>
    <mergeCell ref="AI27:AI33"/>
    <mergeCell ref="C34:C40"/>
    <mergeCell ref="D34:D40"/>
    <mergeCell ref="E34:E40"/>
    <mergeCell ref="F34:F40"/>
    <mergeCell ref="G34:G40"/>
    <mergeCell ref="H34:H40"/>
    <mergeCell ref="AD27:AD33"/>
    <mergeCell ref="AE27:AE33"/>
    <mergeCell ref="W27:W33"/>
    <mergeCell ref="X27:X33"/>
    <mergeCell ref="Y27:Y33"/>
    <mergeCell ref="Z27:Z33"/>
    <mergeCell ref="AA27:AA33"/>
    <mergeCell ref="AB27:AB28"/>
    <mergeCell ref="Q27:Q33"/>
    <mergeCell ref="R27:R33"/>
    <mergeCell ref="R34:R40"/>
    <mergeCell ref="S34:S40"/>
    <mergeCell ref="T34:T40"/>
    <mergeCell ref="U34:U40"/>
    <mergeCell ref="V34:V40"/>
    <mergeCell ref="W34:W40"/>
    <mergeCell ref="I34:I40"/>
    <mergeCell ref="J34:J40"/>
    <mergeCell ref="K34:K35"/>
    <mergeCell ref="L34:L40"/>
    <mergeCell ref="P34:P40"/>
    <mergeCell ref="Q34:Q40"/>
    <mergeCell ref="K36:K40"/>
    <mergeCell ref="AE34:AE40"/>
    <mergeCell ref="AF34:AF40"/>
    <mergeCell ref="AG34:AG40"/>
    <mergeCell ref="AH34:AH40"/>
    <mergeCell ref="AI34:AI40"/>
    <mergeCell ref="AJ34:AJ40"/>
    <mergeCell ref="X34:X40"/>
    <mergeCell ref="Y34:Y40"/>
    <mergeCell ref="Z34:Z40"/>
    <mergeCell ref="AA34:AA40"/>
    <mergeCell ref="AB34:AB35"/>
    <mergeCell ref="AD34:AD40"/>
    <mergeCell ref="AB36:AB40"/>
    <mergeCell ref="A53:C53"/>
    <mergeCell ref="D53:AD53"/>
    <mergeCell ref="AE53:AG53"/>
    <mergeCell ref="AH53:AJ53"/>
    <mergeCell ref="A49:AJ49"/>
    <mergeCell ref="A50:C50"/>
    <mergeCell ref="D50:AD50"/>
    <mergeCell ref="AE50:AG50"/>
    <mergeCell ref="AH50:AJ50"/>
    <mergeCell ref="AE51:AG51"/>
    <mergeCell ref="D51:AD51"/>
    <mergeCell ref="AH51:AJ51"/>
    <mergeCell ref="E41:E47"/>
    <mergeCell ref="F41:F47"/>
    <mergeCell ref="G41:G47"/>
    <mergeCell ref="H41:H47"/>
    <mergeCell ref="I41:I47"/>
    <mergeCell ref="A52:C52"/>
    <mergeCell ref="D52:AD52"/>
    <mergeCell ref="AE52:AG52"/>
    <mergeCell ref="AH52:AJ52"/>
    <mergeCell ref="AI41:AI47"/>
    <mergeCell ref="AJ41:AJ47"/>
    <mergeCell ref="AB41:AB42"/>
    <mergeCell ref="AB43:AB47"/>
    <mergeCell ref="A13:A47"/>
    <mergeCell ref="A51:C51"/>
    <mergeCell ref="AE41:AE47"/>
    <mergeCell ref="AF41:AF47"/>
    <mergeCell ref="AG41:AG47"/>
    <mergeCell ref="AH41:AH47"/>
    <mergeCell ref="J43:J47"/>
    <mergeCell ref="K41:K42"/>
    <mergeCell ref="K43:K47"/>
    <mergeCell ref="L41:L47"/>
    <mergeCell ref="V41:V47"/>
    <mergeCell ref="W41:W47"/>
    <mergeCell ref="X41:X47"/>
    <mergeCell ref="Y41:Y47"/>
    <mergeCell ref="AC41:AC47"/>
    <mergeCell ref="AD41:AD47"/>
    <mergeCell ref="J41:J42"/>
    <mergeCell ref="B41:B47"/>
    <mergeCell ref="C41:C47"/>
    <mergeCell ref="D41:D47"/>
  </mergeCells>
  <conditionalFormatting sqref="K13:K19">
    <cfRule type="expression" dxfId="43" priority="61">
      <formula>$K$15="BAJA"</formula>
    </cfRule>
    <cfRule type="expression" dxfId="42" priority="62">
      <formula>$K$15="MODERADA"</formula>
    </cfRule>
    <cfRule type="expression" dxfId="41" priority="63">
      <formula>$K$15="ALTA"</formula>
    </cfRule>
    <cfRule type="expression" dxfId="40" priority="64">
      <formula>$K$15="EXTREMA"</formula>
    </cfRule>
  </conditionalFormatting>
  <conditionalFormatting sqref="AB13:AB19">
    <cfRule type="expression" dxfId="39" priority="57">
      <formula>$AB$15="MODERADA"</formula>
    </cfRule>
    <cfRule type="expression" dxfId="38" priority="58">
      <formula>$AB$15="EXTREMA"</formula>
    </cfRule>
    <cfRule type="expression" dxfId="37" priority="59">
      <formula>$AB$15="ALTA"</formula>
    </cfRule>
    <cfRule type="expression" dxfId="36" priority="60">
      <formula>$AB$15="BAJA"</formula>
    </cfRule>
  </conditionalFormatting>
  <conditionalFormatting sqref="AB20:AB26">
    <cfRule type="expression" dxfId="35" priority="53">
      <formula>$AB$22="MODERADA"</formula>
    </cfRule>
    <cfRule type="expression" dxfId="34" priority="54">
      <formula>$AB$22="EXTREMA"</formula>
    </cfRule>
    <cfRule type="expression" dxfId="33" priority="55">
      <formula>$AB$22="ALTA"</formula>
    </cfRule>
    <cfRule type="expression" dxfId="32" priority="56">
      <formula>$AB$22="BAJA"</formula>
    </cfRule>
  </conditionalFormatting>
  <conditionalFormatting sqref="K20 K22">
    <cfRule type="expression" dxfId="31" priority="49">
      <formula>$K$22="BAJA"</formula>
    </cfRule>
    <cfRule type="expression" dxfId="30" priority="50">
      <formula>$K$22="MODERADA"</formula>
    </cfRule>
    <cfRule type="expression" dxfId="29" priority="51">
      <formula>$K$22="ALTA"</formula>
    </cfRule>
    <cfRule type="expression" dxfId="28" priority="52">
      <formula>$K$22="EXTREMA"</formula>
    </cfRule>
  </conditionalFormatting>
  <conditionalFormatting sqref="K27 K29">
    <cfRule type="expression" dxfId="27" priority="41">
      <formula>$K$29="BAJA"</formula>
    </cfRule>
    <cfRule type="expression" dxfId="26" priority="42">
      <formula>$K$29="MODERADA"</formula>
    </cfRule>
    <cfRule type="expression" dxfId="25" priority="43">
      <formula>$K$29="ALTA"</formula>
    </cfRule>
    <cfRule type="expression" dxfId="24" priority="44">
      <formula>$K$29="EXTREMA"</formula>
    </cfRule>
  </conditionalFormatting>
  <conditionalFormatting sqref="AB34:AB40">
    <cfRule type="expression" dxfId="23" priority="37">
      <formula>$AB$36="MODERADA"</formula>
    </cfRule>
    <cfRule type="expression" dxfId="22" priority="38">
      <formula>$AB$36="EXTREMA"</formula>
    </cfRule>
    <cfRule type="expression" dxfId="21" priority="39">
      <formula>$AB$36="ALTA"</formula>
    </cfRule>
    <cfRule type="expression" dxfId="20" priority="40">
      <formula>$AB$36="BAJA"</formula>
    </cfRule>
  </conditionalFormatting>
  <conditionalFormatting sqref="K34 K36">
    <cfRule type="expression" dxfId="19" priority="33">
      <formula>$K$36="BAJA"</formula>
    </cfRule>
    <cfRule type="expression" dxfId="18" priority="34">
      <formula>$K$36="MODERADA"</formula>
    </cfRule>
    <cfRule type="expression" dxfId="17" priority="35">
      <formula>$K$36="ALTA"</formula>
    </cfRule>
    <cfRule type="expression" dxfId="16" priority="36">
      <formula>$K$36="EXTREMA"</formula>
    </cfRule>
  </conditionalFormatting>
  <conditionalFormatting sqref="AB27:AB33">
    <cfRule type="expression" dxfId="15" priority="29">
      <formula>$AB$36="MODERADA"</formula>
    </cfRule>
    <cfRule type="expression" dxfId="14" priority="30">
      <formula>$AB$36="EXTREMA"</formula>
    </cfRule>
    <cfRule type="expression" dxfId="13" priority="31">
      <formula>$AB$36="ALTA"</formula>
    </cfRule>
    <cfRule type="expression" dxfId="12" priority="32">
      <formula>$AB$36="BAJA"</formula>
    </cfRule>
  </conditionalFormatting>
  <conditionalFormatting sqref="J41:J47">
    <cfRule type="expression" dxfId="11" priority="21">
      <formula>$J$14="BAJA"</formula>
    </cfRule>
    <cfRule type="expression" dxfId="10" priority="22">
      <formula>$J$14="MODERADA"</formula>
    </cfRule>
    <cfRule type="expression" dxfId="9" priority="23">
      <formula>$J$14="ALTA"</formula>
    </cfRule>
    <cfRule type="expression" dxfId="8" priority="24">
      <formula>$J$14="EXTREMA"</formula>
    </cfRule>
  </conditionalFormatting>
  <conditionalFormatting sqref="AB41:AB47">
    <cfRule type="expression" dxfId="7" priority="9">
      <formula>$AB$36="MODERADA"</formula>
    </cfRule>
    <cfRule type="expression" dxfId="6" priority="10">
      <formula>$AB$36="EXTREMA"</formula>
    </cfRule>
    <cfRule type="expression" dxfId="5" priority="11">
      <formula>$AB$36="ALTA"</formula>
    </cfRule>
    <cfRule type="expression" dxfId="4" priority="12">
      <formula>$AB$36="BAJA"</formula>
    </cfRule>
  </conditionalFormatting>
  <conditionalFormatting sqref="K41 K43">
    <cfRule type="expression" dxfId="3" priority="1">
      <formula>$K$22="BAJA"</formula>
    </cfRule>
    <cfRule type="expression" dxfId="2" priority="2">
      <formula>$K$22="MODERADA"</formula>
    </cfRule>
    <cfRule type="expression" dxfId="1" priority="3">
      <formula>$K$22="ALTA"</formula>
    </cfRule>
    <cfRule type="expression" dxfId="0" priority="4">
      <formula>$K$22="EXTREMA"</formula>
    </cfRule>
  </conditionalFormatting>
  <dataValidations count="7">
    <dataValidation type="list" allowBlank="1" showInputMessage="1" showErrorMessage="1" sqref="N13:N40">
      <formula1>$XEV$12:$XEW$12</formula1>
    </dataValidation>
    <dataValidation type="list" allowBlank="1" showInputMessage="1" showErrorMessage="1" sqref="H13:H40">
      <formula1>$XEV$10:$XEX$10</formula1>
    </dataValidation>
    <dataValidation type="list" allowBlank="1" showInputMessage="1" showErrorMessage="1" sqref="F13:F40">
      <formula1>$XEV$2:$XEV$6</formula1>
    </dataValidation>
    <dataValidation type="list" allowBlank="1" showInputMessage="1" showErrorMessage="1" sqref="V13:V41">
      <formula1>$XEX$12:$XFD$12</formula1>
    </dataValidation>
    <dataValidation type="list" allowBlank="1" showInputMessage="1" showErrorMessage="1" sqref="H41:H47">
      <formula1>$XET$9:$XEV$9</formula1>
    </dataValidation>
    <dataValidation type="list" allowBlank="1" showInputMessage="1" showErrorMessage="1" sqref="F41:F47">
      <formula1>$XET$2:$XET$6</formula1>
    </dataValidation>
    <dataValidation type="list" allowBlank="1" showInputMessage="1" showErrorMessage="1" sqref="N41:N47">
      <formula1>$XET$11:$XEU$11</formula1>
    </dataValidation>
  </dataValidations>
  <printOptions horizontalCentered="1"/>
  <pageMargins left="0" right="0" top="0.39370078740157483" bottom="0.51181102362204722" header="0.31496062992125984" footer="0.31496062992125984"/>
  <pageSetup scale="31" orientation="landscape" r:id="rId1"/>
  <colBreaks count="1" manualBreakCount="1">
    <brk id="36" max="1048575" man="1"/>
  </col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FORMATO</vt:lpstr>
    </vt:vector>
  </TitlesOfParts>
  <Company>Hewlett-Packard Company</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Hernan Humberto Parra</dc:creator>
  <cp:lastModifiedBy>Yuly Milena Gomez Romero</cp:lastModifiedBy>
  <cp:lastPrinted>2016-11-25T16:21:45Z</cp:lastPrinted>
  <dcterms:created xsi:type="dcterms:W3CDTF">2016-10-28T13:56:30Z</dcterms:created>
  <dcterms:modified xsi:type="dcterms:W3CDTF">2018-01-31T22:47:37Z</dcterms:modified>
</cp:coreProperties>
</file>