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10.80.11.7\Control Interno\CARPETA COMPARTIDA CONTROL INTERNO\2018\SEGUIMIENTO MAPAS DE CORRUPCIÓN\SEGUNDO SEGUIMIENTO\"/>
    </mc:Choice>
  </mc:AlternateContent>
  <bookViews>
    <workbookView xWindow="0" yWindow="0" windowWidth="20490" windowHeight="7455"/>
  </bookViews>
  <sheets>
    <sheet name="FORMATO" sheetId="6" r:id="rId1"/>
    <sheet name="INSTRUCTIVO DE DILIGENCIAMIENTO" sheetId="7" r:id="rId2"/>
    <sheet name="ENCUESTA IMPACTO 1 " sheetId="8" r:id="rId3"/>
    <sheet name="ENCUESTA IMPACTO 2" sheetId="9" r:id="rId4"/>
    <sheet name="ENCUESTA IMPACTO 3" sheetId="10"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34" i="6" l="1"/>
  <c r="N25" i="6" l="1"/>
  <c r="N24" i="6"/>
  <c r="N23" i="6"/>
  <c r="N22" i="6"/>
  <c r="N21" i="6"/>
  <c r="N20" i="6"/>
  <c r="N19" i="6"/>
  <c r="I19" i="6"/>
  <c r="G19" i="6"/>
  <c r="N18" i="6"/>
  <c r="N17" i="6"/>
  <c r="N16" i="6"/>
  <c r="N15" i="6"/>
  <c r="N14" i="6"/>
  <c r="N13" i="6"/>
  <c r="N12" i="6"/>
  <c r="I12" i="6"/>
  <c r="G12" i="6"/>
  <c r="O12" i="6" l="1"/>
  <c r="P12" i="6" s="1"/>
  <c r="S12" i="6" s="1"/>
  <c r="J19" i="6"/>
  <c r="J21" i="6" s="1"/>
  <c r="J12" i="6"/>
  <c r="J14" i="6" s="1"/>
  <c r="O19" i="6"/>
  <c r="P19" i="6" s="1"/>
  <c r="Y19" i="6"/>
  <c r="Q12" i="6" l="1"/>
  <c r="S19" i="6"/>
  <c r="T19" i="6" s="1"/>
  <c r="Q19" i="6"/>
  <c r="R19" i="6" s="1"/>
  <c r="T12" i="6"/>
  <c r="Y12" i="6" s="1"/>
  <c r="X12" i="6"/>
  <c r="V19" i="6" l="1"/>
  <c r="W19" i="6"/>
  <c r="Z19" i="6" s="1"/>
  <c r="Z21" i="6" s="1"/>
  <c r="R12" i="6"/>
  <c r="W12" i="6" s="1"/>
  <c r="Z12" i="6" s="1"/>
  <c r="Z14" i="6" s="1"/>
  <c r="X19" i="6"/>
  <c r="V12" i="6" l="1"/>
</calcChain>
</file>

<file path=xl/sharedStrings.xml><?xml version="1.0" encoding="utf-8"?>
<sst xmlns="http://schemas.openxmlformats.org/spreadsheetml/2006/main" count="324" uniqueCount="169">
  <si>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</si>
  <si>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</si>
  <si>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</si>
  <si>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</si>
  <si>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</si>
  <si>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</si>
  <si>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</si>
  <si>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</si>
  <si>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</si>
  <si>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</si>
  <si>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</si>
  <si>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</si>
  <si>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</si>
  <si>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</si>
  <si>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</si>
  <si>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</si>
  <si>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</si>
  <si>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</si>
  <si>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</si>
  <si>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</si>
  <si>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</si>
  <si>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</si>
  <si>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</si>
  <si>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</si>
  <si>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INSTRUCCIONES DE DILIGENCIAMIENTO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</si>
  <si>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</si>
  <si>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</si>
  <si>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</si>
  <si>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</si>
  <si>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</si>
  <si>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</si>
  <si>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</si>
  <si>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</si>
  <si>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</si>
  <si>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</si>
  <si>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</si>
  <si>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</si>
  <si>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</si>
  <si>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</si>
  <si>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</si>
  <si>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</si>
  <si>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</si>
  <si>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</si>
  <si>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</si>
  <si>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</si>
  <si>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</si>
  <si>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</si>
  <si>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</si>
  <si>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</si>
  <si>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</si>
  <si>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</si>
  <si>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</si>
  <si>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</si>
  <si>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ÁREA*</t>
  </si>
  <si>
    <t>ACCIONES DE CONTINGENCIA</t>
  </si>
  <si>
    <t>* El campo "Área" solo aplica al interior del IDIPRON para entender el objetivo del área donde se genera el riesgo y el alcance del mismo</t>
  </si>
  <si>
    <t>DD/MM/AAAA</t>
  </si>
  <si>
    <t>APROBACIÓN LÍDER DEL PROCESO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</si>
  <si>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</si>
  <si>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</si>
  <si>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</si>
  <si>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</si>
  <si>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</si>
  <si>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</si>
  <si>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</si>
  <si>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</si>
  <si>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</si>
  <si>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</si>
  <si>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</si>
  <si>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</si>
  <si>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</si>
  <si>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</si>
  <si>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</si>
  <si>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</si>
  <si>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</si>
  <si>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</si>
  <si>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Se deben relacionar los nombres y los cargos de las personas que intervienen en el proceso de la construcción y seguimiento de los Mapas de Riesgos, es decir, del área quien los elabora, quien lo revisa,  del lider del proceso y la persona que realiza el acompañamiento bien sea de la oficina Asesora de Planeación o de la oficina de Control Interno.</t>
  </si>
  <si>
    <t xml:space="preserve">DESCRIPCIÓN DE CAMBIOS </t>
  </si>
  <si>
    <t>se deben definir los elementos con lo cuales se medirá el avance de la ejecución.</t>
  </si>
  <si>
    <t>Nombrar el cargo de la persona que lideró el avance de la acción.</t>
  </si>
  <si>
    <t>Se deben nombrar las acciones que se realizán para avanzar en el fortalecimiento de los controles, es decir, reunión con el areá…, avance en el documento…, oficialización del procedimiento… (dependiendo de las acciones asociadas al control que se hayan determinado)</t>
  </si>
  <si>
    <t xml:space="preserve">Se debe registrar las fechas en las que se realizan las acciones de seguimiento. </t>
  </si>
  <si>
    <t xml:space="preserve">FECHA  </t>
  </si>
  <si>
    <t>MONITOREO Y REVISIÓN
(SEGUIMIENTO)</t>
  </si>
  <si>
    <t>Se deben registrar las evidencias de las acciones ejecutadas, es decir actas, avances en los documentos, entre otros que se consideren para este fin.</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</si>
  <si>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</si>
  <si>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 xml:space="preserve">Se debe definir el periodo de tiempo en el cual se van a implementar las acciones que se llevarán a cabo para controlar y llevar a ZONA DE RIESGO BAJA los riesgos identificados. </t>
  </si>
  <si>
    <t xml:space="preserve">ACCIONES ASOCIADAS AL CONTROL
</t>
  </si>
  <si>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</si>
  <si>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Times New Roman"/>
        <family val="1"/>
      </rPr>
      <t>riesgo residual</t>
    </r>
    <r>
      <rPr>
        <sz val="12"/>
        <color theme="1"/>
        <rFont val="Times New Roman"/>
        <family val="1"/>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</si>
  <si>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r>
      <t>CONTROLES</t>
    </r>
    <r>
      <rPr>
        <sz val="11"/>
        <color theme="1"/>
        <rFont val="Times New Roman"/>
        <family val="1"/>
      </rPr>
      <t xml:space="preserve"> 
(Preguntas de la existencia de controles)</t>
    </r>
  </si>
  <si>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</si>
  <si>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</si>
  <si>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</si>
  <si>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r>
      <t xml:space="preserve">ZONA DE RIESGO INHERENTE
</t>
    </r>
    <r>
      <rPr>
        <sz val="11"/>
        <color theme="1"/>
        <rFont val="Times New Roman"/>
        <family val="1"/>
      </rPr>
      <t>Hace referencia al riesgo antes de analizar los controles que se tengan para que el mismo no se materialice</t>
    </r>
    <r>
      <rPr>
        <b/>
        <sz val="11"/>
        <color theme="1"/>
        <rFont val="Times New Roman"/>
        <family val="1"/>
      </rPr>
      <t>.</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</si>
  <si>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</si>
  <si>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Times New Roman"/>
        <family val="1"/>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</si>
  <si>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 xml:space="preserve">Posibilidad de que por acción u omisión, se use el poder para poder desviar la gestión de lo público hacia un beneficio privado.
Es necesario que en la descripción del riesgo concurran los componentes de su definición: acción u omisión + uso del poder + desviación de la gestión de lo público + el beneficio privado.
Con el fin de facilitar la identificación de riesgos de corrupción y de evitar que se presenten confusiones entre un riesgo de gestión y uno de corrupción, se sugiere la utilización de la Matriz de
definición de riesgo de corrupción, que incorpora cada uno de los componentes de su definición.
Si en la descripción del riesgo, las casillas son contestadas todas afirmativamente, se trata de un riesgo de corrupción.
</t>
  </si>
  <si>
    <t xml:space="preserve">DEFINICIÓN RIESGO DE CORRUPCIÓN </t>
  </si>
  <si>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</si>
  <si>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Times New Roman"/>
        <family val="1"/>
      </rPr>
      <t xml:space="preserve">Ejemplo. </t>
    </r>
    <r>
      <rPr>
        <sz val="12"/>
        <color theme="1"/>
        <rFont val="Times New Roman"/>
        <family val="1"/>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</si>
  <si>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PROCESO/OBJETIVO
ÁREA*/ OBJETIVO</t>
  </si>
  <si>
    <t>Se debe marcar con X únicamente una acción que sea la que la que corresponde, es decir, si es Formulación, o seguimiento. Esto determina a quien se le envia el formato, para aprobación, consolidación y publicación, ya que la formulación corresponde a la oficina Asesora de Planeación y debe ser enviado desde el correo del lider del área a el correo planeacion@idipron.gov.co y los seguimientos corresponden a la oficina de Control Interno, que debe ser dirigido de igual forma al correo controlinterno@idipron.gov.co.</t>
  </si>
  <si>
    <t>ACCIÓN:</t>
  </si>
  <si>
    <t xml:space="preserve">Registrar la fecha en la que le documento es aprobado por el líder del área. </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</si>
  <si>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</si>
  <si>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OFICIALIZACIÓN</t>
  </si>
  <si>
    <t>FORMATO PARA DETERMINAR EL IMPACTO</t>
  </si>
  <si>
    <t xml:space="preserve">Nº </t>
  </si>
  <si>
    <t xml:space="preserve">PREGUNTA </t>
  </si>
  <si>
    <t>SI EL RIESGO DE CORRUPCIÓN SE MATERIALIZA PODRÍA...</t>
  </si>
  <si>
    <t>RESPUESTA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</si>
  <si>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</si>
  <si>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</si>
  <si>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</si>
  <si>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</si>
  <si>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</si>
  <si>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</si>
  <si>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</si>
  <si>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</si>
  <si>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</si>
  <si>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</si>
  <si>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</si>
  <si>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</si>
  <si>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</si>
  <si>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</si>
  <si>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</si>
  <si>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</si>
  <si>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</si>
  <si>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</si>
  <si>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</si>
  <si>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</si>
  <si>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DIECIOCHO</t>
    </r>
    <r>
      <rPr>
        <sz val="11"/>
        <color theme="1"/>
        <rFont val="Times New Roman"/>
        <family val="1"/>
      </rPr>
      <t xml:space="preserve"> preguntas genera un impacto </t>
    </r>
    <r>
      <rPr>
        <b/>
        <sz val="11"/>
        <color theme="1"/>
        <rFont val="Times New Roman"/>
        <family val="1"/>
      </rPr>
      <t>CATASTRÓFICO.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</si>
  <si>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</si>
  <si>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</si>
  <si>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t xml:space="preserve"> Son las consecuencias o efectos que puede generar la materialización del riesgo en la entidad. 
Para determinar el impacto se adjunta la siguiente encuesta que ayudará para una correcta determinación de esta variable (Se tres formatos de encuenta, dejela como parte de las evidencias del mapa).
Despues de determinar el número de respuestas afirmativas y cruzarlo con la tabla de calificación del riesgo de Impacto se debe seleccionar la opción.
</t>
  </si>
  <si>
    <t>En esta celda se debe relacionar los cambios en la información del Mapa de Riesgos. Deben estar incluidas la fecha de la formulación y las fechas de los seguimientos. Adicionalmente si se presentan cambios en la formulación tambien deben estar relacionadas en este campo.</t>
  </si>
  <si>
    <t xml:space="preserve">Para la oficialización de la formulación del Mapa de Riesgos de Corrupción es necesario que posterior a la aprobación por parte del líder del proceso se envié a traves de su correo oficial, o de un correo aprobado por el lider del proceso al correo planeacion@idipron.gov.co junto con el respectivo memorando sin firmar (para evitar impresión del documento). 
Para los seguimientos se deben adjuntar al correo de Control Interno las evidencias pertinentes a los avances que para el periodo se halla realizado a traves de su correo oficial, o de un correo aprobado por el lider del proceso al correo controlinterno@idipron.gov.co junto con el respectivo memorando sin firmar (para evitar impresión del documento). </t>
  </si>
  <si>
    <t>X</t>
  </si>
  <si>
    <t>x</t>
  </si>
  <si>
    <t>TOTAL PREGUNTAS AFIRMATIVAS:     8                 
TOTAL PREGUNTAS NEGATIVAS: 8</t>
  </si>
  <si>
    <t xml:space="preserve">
Evaluar y hacer seguimiento al Sistema Integrado de Gestión  de la Entidad en cuanto a las políticas, acciones, métodos, procedimientos y mecanismos de prevención, control, evaluación y de mejoramiento continuo de la gestión.</t>
  </si>
  <si>
    <t>OFICINA DE CONTROL INTERNO</t>
  </si>
  <si>
    <t>Intereses particulares sobre intereses generales.</t>
  </si>
  <si>
    <t>Tráfico de influencia en la obtención y manipulación de la información.</t>
  </si>
  <si>
    <t xml:space="preserve">Inobservancia de los Principios Éticos en el desarrollo de las
Auditorías Internas:  Independencia, Objetividad e Imparcialidad de las partes involucradas.
</t>
  </si>
  <si>
    <t>Uso indebido</t>
  </si>
  <si>
    <t xml:space="preserve">Decisiones y acciones equivocadas y extemporáneas
Bajo nivel de objetividad en los Informes de Auditorías realizados.
Impacto negativo en la imagen y credibilidad de la Oficina de Control Interno
</t>
  </si>
  <si>
    <t>Los informes no hacen aportes significativos a la mejora de los procesos ni  representan insumo a la efectiva toma de decisiones
Fraude</t>
  </si>
  <si>
    <t>Rotacion del rol de los auditores 
Solicitud de la informacion en cumplimiento al marco normativo, a las politicas y al SIG de la entidad
Revision y aprobacion por parte del Jefe de la Oficina de Control Interno en la informacion emitida y solicitada por el equipo.</t>
  </si>
  <si>
    <t>Revision y aprobacion por parte del Jefe de la Oficina de Control Interno en la informacion emitida y solicitada por el equipo.</t>
  </si>
  <si>
    <t>PRIMER TRIMESTRE VIGENCIA 2018
TODA LA VIGENCIA 2018</t>
  </si>
  <si>
    <t>PRIMER TRIMESTRE VIGENCIA 2018</t>
  </si>
  <si>
    <t>Modificar el procedimiento E-AUD-PR-001
Auditorias Internas estableciendo la revision y aprobacion del jefe de la Oficina de Control Interno en la informacion emitida y solicitada por el equipo</t>
  </si>
  <si>
    <t>CONTRATISTA</t>
  </si>
  <si>
    <t>LUIS ORLANDO BARRERA</t>
  </si>
  <si>
    <t>JEFE OFICINA DE CONTROL INTERNO</t>
  </si>
  <si>
    <t xml:space="preserve">1. Informar al Jefe de la Oficina de Control Interno sobre la inobsevancia de los principios éticos por el auditor o equipo auditor. </t>
  </si>
  <si>
    <t>1. Informar al Jefe de la Oficina de Control Interno sobre el inadecuado uso de la información por parte del auditor o equipo auditor.</t>
  </si>
  <si>
    <t>1. Reglamentar la conformación y funcionameitno del Comité Institucional de Coordinación de Control Interno
2. Elaborar para aprobación del Cté Institucional de Coordinación de Control Interno el Código de Ética del Auditor Interno y el Estatuto de Auditoría.
3. Adaptar el procedimiento E-AUD-PR-001 de Auditorías Internas</t>
  </si>
  <si>
    <t>Jefe de Oficina de Control Interno</t>
  </si>
  <si>
    <t xml:space="preserve">
Procedimiento E-AUD-PR-001 modificado.
Valor:   0
</t>
  </si>
  <si>
    <t xml:space="preserve">Procedimiento E-AUD-PR-001 modificado.
Valor:   0
</t>
  </si>
  <si>
    <t xml:space="preserve">1. Reglamentar la conformación y funcionamiento del Comité Institucional de Coordinación de Control Interno
1.1 Elaborar para aprobación del Cté el Código de Ética del Auditor Interno y el Estatuto de Auditoría.
1.2  Modificar el procedimiento E-AUD-PR-001 de Auditorías Internas
2.Solicitar la infomación para el desarrollo de las auditorías a través de memorando o mediante correo electrónico asignado a la Oficina </t>
  </si>
  <si>
    <t>Modificar el procedimiento E-AUD-PR-001
Auditorias Internas estableciendo la revision y aprobacion del jefe de la Oficina de Control Interno en la información emitida y solicitada por el equipo
La informacion solicitada debe atender a los requerimientos del marco normativo, a las politicas y al SIG de la entidad</t>
  </si>
  <si>
    <t xml:space="preserve">
31/08/2018
2018</t>
  </si>
  <si>
    <t xml:space="preserve">1. En correo del 30 de mayo fueron presentados y sometidos en aprobados y se adicionará el numeral 10 sobre adicionar sobre los planes de mejoramiento y el 8 de junio se dió respuesta la inclusión o se hiciera explicita el seguimiento a los informes de la Oficina de control interno.
Para cada una de las auditorías efectuadas en la presente vigencia, se ha solicitado la información requerida mediante memorando o correo de la Oficina 
</t>
  </si>
  <si>
    <t xml:space="preserve">Para cada una de las auditorías efectuadas en la presente vigencia, se ha solicitado la información requerida mediante memorando o correo de la Oficina.
</t>
  </si>
  <si>
    <t xml:space="preserve">SULMA ESPERANZA AVENDAÑO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</si>
</sst>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2"/>
      <color theme="0" tint="-0.249977111117893"/>
      <name val="Times New Roman"/>
      <family val="1"/>
    </font>
    <font>
      <b/>
      <sz val="11"/>
      <color theme="1"/>
      <name val="Times New Roman"/>
      <family val="1"/>
    </font>
    <font>
      <sz val="11"/>
      <color theme="1"/>
      <name val="Times New Roman"/>
      <family val="1"/>
    </font>
    <font>
      <sz val="11"/>
      <name val="Times New Roman"/>
      <family val="1"/>
    </font>
    <font>
      <sz val="12"/>
      <color theme="1"/>
      <name val="Times New Roman"/>
      <family val="1"/>
    </font>
    <font>
      <b/>
      <sz val="18"/>
      <color theme="1"/>
      <name val="Times New Roman"/>
      <family val="1"/>
    </font>
    <font>
      <sz val="18"/>
      <color theme="1"/>
      <name val="Times New Roman"/>
      <family val="1"/>
    </font>
    <font>
      <sz val="11"/>
      <color theme="1"/>
      <name val="Symbol"/>
      <family val="1"/>
      <charset val="2"/>
    </font>
    <font>
      <sz val="7"/>
      <color theme="1"/>
      <name val="Times New Roman"/>
      <family val="1"/>
    </font>
    <font>
      <sz val="12"/>
      <color theme="1"/>
      <name val="Calibri"/>
      <family val="2"/>
      <scheme val="minor"/>
    </font>
    <font>
      <sz val="10"/>
      <color theme="1"/>
      <name val="Calibri"/>
      <family val="2"/>
      <scheme val="minor"/>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s>
  <cellStyleXfs count="1">
    <xf numFmtId="0" fontId="0" fillId="0" borderId="0"/>
  </cellStyleXfs>
  <cellXfs count="279">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9" fillId="2" borderId="1" xfId="0" applyFont="1" applyFill="1" applyBorder="1" applyAlignment="1" applyProtection="1">
      <alignment horizontal="center" vertical="center"/>
    </xf>
    <xf numFmtId="0" fontId="0" fillId="0" borderId="0" xfId="0" applyProtection="1">
      <protection locked="0"/>
    </xf>
    <xf numFmtId="0" fontId="5"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5"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5" fillId="2" borderId="1" xfId="0" applyFont="1" applyFill="1" applyBorder="1" applyAlignment="1" applyProtection="1">
      <alignment vertical="center"/>
    </xf>
    <xf numFmtId="0" fontId="4" fillId="4" borderId="1" xfId="0" applyFont="1" applyFill="1" applyBorder="1" applyAlignment="1" applyProtection="1">
      <alignment horizontal="center" vertical="center" wrapText="1"/>
    </xf>
    <xf numFmtId="0" fontId="12" fillId="4"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0" fontId="18" fillId="3" borderId="0" xfId="0" applyFont="1" applyFill="1" applyProtection="1"/>
    <xf numFmtId="0" fontId="19" fillId="2" borderId="1" xfId="0" applyFont="1" applyFill="1" applyBorder="1" applyAlignment="1" applyProtection="1">
      <alignment horizontal="center" vertical="center"/>
    </xf>
    <xf numFmtId="0" fontId="19" fillId="2" borderId="3" xfId="0" applyFont="1" applyFill="1" applyBorder="1" applyAlignment="1" applyProtection="1">
      <alignment horizontal="center" vertical="center"/>
    </xf>
    <xf numFmtId="0" fontId="18" fillId="0" borderId="0" xfId="0" applyFont="1" applyBorder="1" applyAlignment="1" applyProtection="1"/>
    <xf numFmtId="0" fontId="18" fillId="0" borderId="0" xfId="0" applyFont="1" applyProtection="1"/>
    <xf numFmtId="0" fontId="18" fillId="0" borderId="0" xfId="0" applyFont="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10" fillId="0" borderId="1" xfId="0" applyFont="1" applyBorder="1" applyAlignment="1" applyProtection="1">
      <alignment horizontal="left" vertical="center"/>
    </xf>
    <xf numFmtId="0" fontId="0" fillId="0" borderId="0" xfId="0" applyAlignment="1" applyProtection="1">
      <alignment vertical="center"/>
      <protection locked="0"/>
    </xf>
    <xf numFmtId="0" fontId="23" fillId="0" borderId="0" xfId="0" applyFont="1"/>
    <xf numFmtId="0" fontId="25" fillId="0" borderId="0" xfId="0" applyFont="1" applyAlignment="1">
      <alignment vertical="top"/>
    </xf>
    <xf numFmtId="0" fontId="25" fillId="0" borderId="0" xfId="0" applyFont="1"/>
    <xf numFmtId="0" fontId="23" fillId="0" borderId="0" xfId="0" applyFont="1" applyAlignment="1">
      <alignment vertical="center"/>
    </xf>
    <xf numFmtId="0" fontId="22" fillId="0" borderId="21" xfId="0" applyFont="1" applyBorder="1" applyAlignment="1">
      <alignment vertical="center"/>
    </xf>
    <xf numFmtId="0" fontId="25" fillId="0" borderId="20" xfId="0" applyFont="1" applyBorder="1" applyAlignment="1">
      <alignment vertical="top" wrapText="1"/>
    </xf>
    <xf numFmtId="0" fontId="20" fillId="0" borderId="1" xfId="0" applyFont="1" applyBorder="1" applyAlignment="1">
      <alignment vertical="center" wrapText="1"/>
    </xf>
    <xf numFmtId="0" fontId="25" fillId="0" borderId="20" xfId="0" applyFont="1" applyBorder="1" applyAlignment="1">
      <alignment vertical="center" wrapText="1"/>
    </xf>
    <xf numFmtId="0" fontId="20" fillId="0" borderId="12" xfId="0" applyFont="1" applyBorder="1" applyAlignment="1">
      <alignment horizontal="left" vertical="center" wrapText="1"/>
    </xf>
    <xf numFmtId="0" fontId="22" fillId="0" borderId="21" xfId="0" applyFont="1" applyBorder="1" applyAlignment="1">
      <alignment vertical="center" wrapText="1"/>
    </xf>
    <xf numFmtId="0" fontId="22" fillId="0" borderId="26" xfId="0" applyFont="1" applyBorder="1" applyAlignment="1">
      <alignment vertical="center"/>
    </xf>
    <xf numFmtId="0" fontId="23" fillId="0" borderId="0" xfId="0" applyFont="1" applyAlignment="1">
      <alignment wrapText="1"/>
    </xf>
    <xf numFmtId="0" fontId="22" fillId="0" borderId="32" xfId="0" applyFont="1" applyBorder="1" applyAlignment="1">
      <alignment horizontal="left" vertical="center" wrapText="1"/>
    </xf>
    <xf numFmtId="0" fontId="22" fillId="0" borderId="33" xfId="0" applyFont="1" applyBorder="1" applyAlignment="1">
      <alignment horizontal="left" vertical="center" wrapText="1"/>
    </xf>
    <xf numFmtId="0" fontId="22" fillId="0" borderId="1" xfId="0" applyFont="1" applyBorder="1" applyAlignment="1">
      <alignment vertical="center"/>
    </xf>
    <xf numFmtId="0" fontId="20" fillId="0" borderId="1" xfId="0" applyFont="1" applyBorder="1" applyAlignment="1">
      <alignment vertical="center"/>
    </xf>
    <xf numFmtId="0" fontId="10" fillId="0" borderId="1" xfId="0" applyFont="1" applyBorder="1" applyAlignment="1" applyProtection="1">
      <alignment vertical="top"/>
    </xf>
    <xf numFmtId="0" fontId="10" fillId="0" borderId="1" xfId="0" applyFont="1" applyBorder="1" applyAlignment="1" applyProtection="1">
      <alignment horizontal="left" vertical="top"/>
    </xf>
    <xf numFmtId="0" fontId="22" fillId="5" borderId="42" xfId="0" applyFont="1" applyFill="1" applyBorder="1" applyAlignment="1">
      <alignment horizontal="justify" vertical="center" wrapText="1"/>
    </xf>
    <xf numFmtId="0" fontId="22" fillId="5" borderId="41" xfId="0" applyFont="1" applyFill="1" applyBorder="1" applyAlignment="1">
      <alignment horizontal="justify" vertical="center" wrapText="1"/>
    </xf>
    <xf numFmtId="0" fontId="22" fillId="5" borderId="40" xfId="0" applyFont="1" applyFill="1" applyBorder="1" applyAlignment="1">
      <alignment horizontal="justify" vertical="center" wrapText="1"/>
    </xf>
    <xf numFmtId="0" fontId="23" fillId="0" borderId="41" xfId="0" applyFont="1" applyBorder="1" applyAlignment="1">
      <alignment horizontal="justify" vertical="center" wrapText="1"/>
    </xf>
    <xf numFmtId="0" fontId="22" fillId="0" borderId="41" xfId="0" applyFont="1" applyBorder="1" applyAlignment="1">
      <alignment horizontal="justify" vertical="center" wrapText="1"/>
    </xf>
    <xf numFmtId="0" fontId="22" fillId="5" borderId="41" xfId="0" applyFont="1" applyFill="1" applyBorder="1" applyAlignment="1">
      <alignment horizontal="center" vertical="center" wrapText="1"/>
    </xf>
    <xf numFmtId="1" fontId="0" fillId="0" borderId="9"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12" fillId="4" borderId="12" xfId="0" applyFont="1" applyFill="1" applyBorder="1" applyAlignment="1" applyProtection="1">
      <alignment horizontal="center" vertical="center" wrapText="1"/>
    </xf>
    <xf numFmtId="0" fontId="0" fillId="3" borderId="13" xfId="0" applyFill="1" applyBorder="1" applyAlignment="1" applyProtection="1">
      <alignment vertical="center"/>
    </xf>
    <xf numFmtId="0" fontId="22" fillId="3" borderId="13" xfId="0" applyFont="1"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12" fillId="4" borderId="0" xfId="0" applyFont="1" applyFill="1" applyBorder="1" applyProtection="1"/>
    <xf numFmtId="0" fontId="5" fillId="2" borderId="0" xfId="0" applyFont="1" applyFill="1" applyBorder="1" applyProtection="1"/>
    <xf numFmtId="0" fontId="5" fillId="2" borderId="20" xfId="0" applyFont="1" applyFill="1" applyBorder="1" applyAlignment="1" applyProtection="1">
      <alignment horizontal="center" vertical="center" wrapText="1"/>
    </xf>
    <xf numFmtId="0" fontId="23" fillId="3" borderId="13" xfId="0" applyFont="1" applyFill="1" applyBorder="1" applyAlignment="1" applyProtection="1">
      <alignment horizontal="center" vertical="center"/>
    </xf>
    <xf numFmtId="0" fontId="2" fillId="4" borderId="20"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6" fillId="4" borderId="24" xfId="0" applyFont="1" applyFill="1" applyBorder="1" applyAlignment="1" applyProtection="1">
      <alignment horizontal="center" vertical="center"/>
    </xf>
    <xf numFmtId="0" fontId="12" fillId="4" borderId="20" xfId="0" applyFont="1" applyFill="1" applyBorder="1" applyAlignment="1" applyProtection="1">
      <alignment horizontal="center" vertical="center"/>
    </xf>
    <xf numFmtId="0" fontId="4" fillId="4" borderId="24" xfId="0" applyFont="1" applyFill="1" applyBorder="1" applyAlignment="1" applyProtection="1">
      <alignment horizontal="center" vertical="center" wrapText="1"/>
    </xf>
    <xf numFmtId="0" fontId="22" fillId="0" borderId="41" xfId="0" applyFont="1" applyBorder="1" applyAlignment="1">
      <alignment horizontal="center" vertical="center" wrapText="1"/>
    </xf>
    <xf numFmtId="0" fontId="0" fillId="0" borderId="0" xfId="0" applyAlignment="1">
      <alignment horizontal="center"/>
    </xf>
    <xf numFmtId="0" fontId="12" fillId="0" borderId="16" xfId="0" applyFont="1" applyFill="1" applyBorder="1" applyAlignment="1" applyProtection="1">
      <alignment horizontal="center" vertical="center" wrapText="1"/>
      <protection locked="0"/>
    </xf>
    <xf numFmtId="0" fontId="4" fillId="0" borderId="3" xfId="0" applyFont="1" applyBorder="1" applyAlignment="1" applyProtection="1">
      <alignment horizontal="center" vertical="top" wrapText="1"/>
      <protection locked="0"/>
    </xf>
    <xf numFmtId="0" fontId="4" fillId="0" borderId="19" xfId="0" applyFont="1" applyBorder="1" applyAlignment="1" applyProtection="1">
      <alignment horizontal="center" vertical="top" wrapText="1"/>
      <protection locked="0"/>
    </xf>
    <xf numFmtId="0" fontId="4" fillId="0" borderId="17" xfId="0" applyFont="1" applyBorder="1" applyAlignment="1" applyProtection="1">
      <alignment horizontal="center" vertical="top" wrapText="1"/>
      <protection locked="0"/>
    </xf>
    <xf numFmtId="0" fontId="0" fillId="0" borderId="1" xfId="0" applyBorder="1" applyAlignment="1" applyProtection="1">
      <alignment horizontal="center"/>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0" fillId="0" borderId="13" xfId="0" applyBorder="1" applyAlignment="1" applyProtection="1">
      <alignment horizontal="center" vertical="center"/>
    </xf>
    <xf numFmtId="0" fontId="10" fillId="0" borderId="1" xfId="0" applyFont="1" applyBorder="1" applyAlignment="1" applyProtection="1">
      <alignment horizontal="center" vertical="top"/>
    </xf>
    <xf numFmtId="0" fontId="10" fillId="0" borderId="1" xfId="0" applyFont="1" applyBorder="1" applyAlignment="1" applyProtection="1">
      <alignment horizontal="left" vertical="center"/>
    </xf>
    <xf numFmtId="0" fontId="7"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6" fillId="3" borderId="3" xfId="0" applyFont="1" applyFill="1" applyBorder="1" applyAlignment="1" applyProtection="1">
      <alignment horizontal="center" vertical="center" wrapText="1"/>
    </xf>
    <xf numFmtId="0" fontId="6" fillId="3" borderId="19" xfId="0" applyFont="1" applyFill="1" applyBorder="1" applyAlignment="1" applyProtection="1">
      <alignment horizontal="center" vertical="center" wrapText="1"/>
    </xf>
    <xf numFmtId="0" fontId="6" fillId="3" borderId="17" xfId="0" applyFont="1" applyFill="1" applyBorder="1" applyAlignment="1" applyProtection="1">
      <alignment horizontal="center" vertical="center" wrapText="1"/>
    </xf>
    <xf numFmtId="0" fontId="6" fillId="3" borderId="3" xfId="0" applyFont="1" applyFill="1" applyBorder="1" applyAlignment="1" applyProtection="1">
      <alignment horizontal="center" vertical="top" wrapText="1"/>
    </xf>
    <xf numFmtId="0" fontId="6" fillId="3" borderId="19" xfId="0" applyFont="1" applyFill="1" applyBorder="1" applyAlignment="1" applyProtection="1">
      <alignment horizontal="center" vertical="top" wrapText="1"/>
    </xf>
    <xf numFmtId="0" fontId="6" fillId="3" borderId="17" xfId="0" applyFont="1" applyFill="1" applyBorder="1" applyAlignment="1" applyProtection="1">
      <alignment horizontal="center" vertical="top" wrapText="1"/>
    </xf>
    <xf numFmtId="0" fontId="4" fillId="0" borderId="2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0" fillId="0" borderId="4" xfId="0" applyBorder="1" applyAlignment="1" applyProtection="1">
      <alignment horizontal="justify" vertical="center" wrapText="1"/>
      <protection locked="0"/>
    </xf>
    <xf numFmtId="0" fontId="0" fillId="0" borderId="2" xfId="0" applyBorder="1" applyAlignment="1" applyProtection="1">
      <alignment horizontal="justify" vertical="center" wrapText="1"/>
      <protection locked="0"/>
    </xf>
    <xf numFmtId="0" fontId="0" fillId="0" borderId="7" xfId="0" applyBorder="1" applyAlignment="1" applyProtection="1">
      <alignment horizontal="justify" vertical="center" wrapText="1"/>
      <protection locked="0"/>
    </xf>
    <xf numFmtId="0" fontId="0" fillId="0" borderId="29"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14" fontId="0" fillId="0" borderId="32" xfId="0" applyNumberFormat="1"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8" fillId="0" borderId="13" xfId="0" applyFont="1" applyBorder="1" applyAlignment="1" applyProtection="1">
      <alignment horizontal="center" vertical="center" textRotation="90" wrapText="1"/>
      <protection locked="0"/>
    </xf>
    <xf numFmtId="0" fontId="8" fillId="0" borderId="12" xfId="0" applyFont="1" applyBorder="1" applyAlignment="1" applyProtection="1">
      <alignment horizontal="center" vertical="center" textRotation="90" wrapText="1"/>
      <protection locked="0"/>
    </xf>
    <xf numFmtId="0" fontId="8" fillId="0" borderId="10" xfId="0" applyFont="1" applyBorder="1" applyAlignment="1" applyProtection="1">
      <alignment horizontal="center" vertical="center" textRotation="90" wrapText="1"/>
      <protection locked="0"/>
    </xf>
    <xf numFmtId="0" fontId="8" fillId="0" borderId="4"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0" fillId="0" borderId="0" xfId="0"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0" xfId="0" applyFont="1" applyBorder="1" applyAlignment="1" applyProtection="1">
      <alignment horizontal="center" vertical="center"/>
    </xf>
    <xf numFmtId="0" fontId="14" fillId="0" borderId="4" xfId="0" applyFont="1" applyBorder="1" applyAlignment="1" applyProtection="1">
      <alignment horizontal="center" vertical="top" wrapText="1"/>
      <protection locked="0"/>
    </xf>
    <xf numFmtId="0" fontId="14" fillId="0" borderId="2" xfId="0" applyFont="1" applyBorder="1" applyAlignment="1" applyProtection="1">
      <alignment horizontal="center" vertical="top" wrapText="1"/>
      <protection locked="0"/>
    </xf>
    <xf numFmtId="1" fontId="0" fillId="0" borderId="9" xfId="0" applyNumberFormat="1" applyBorder="1" applyAlignment="1" applyProtection="1">
      <alignment horizontal="center" vertical="center"/>
    </xf>
    <xf numFmtId="0" fontId="11" fillId="0" borderId="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30" fillId="0" borderId="20"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8" fillId="0" borderId="21" xfId="0" applyFont="1" applyFill="1" applyBorder="1" applyAlignment="1" applyProtection="1">
      <alignment horizontal="center" vertical="center" wrapText="1"/>
      <protection locked="0"/>
    </xf>
    <xf numFmtId="0" fontId="8" fillId="0" borderId="24"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justify" wrapText="1"/>
      <protection locked="0"/>
    </xf>
    <xf numFmtId="0" fontId="0" fillId="0" borderId="2" xfId="0" applyBorder="1" applyAlignment="1" applyProtection="1">
      <alignment horizontal="justify" wrapText="1"/>
      <protection locked="0"/>
    </xf>
    <xf numFmtId="0" fontId="0" fillId="0" borderId="2" xfId="0" applyBorder="1" applyAlignment="1" applyProtection="1">
      <alignment horizontal="justify" vertical="center"/>
      <protection locked="0"/>
    </xf>
    <xf numFmtId="0" fontId="0" fillId="0" borderId="7" xfId="0" applyBorder="1" applyAlignment="1" applyProtection="1">
      <alignment horizontal="justify" vertical="center"/>
      <protection locked="0"/>
    </xf>
    <xf numFmtId="0" fontId="0" fillId="0" borderId="29" xfId="0" applyBorder="1" applyAlignment="1" applyProtection="1">
      <alignment horizontal="center" wrapText="1"/>
      <protection locked="0"/>
    </xf>
    <xf numFmtId="0" fontId="0" fillId="0" borderId="28" xfId="0" applyBorder="1" applyAlignment="1" applyProtection="1">
      <alignment horizontal="center"/>
      <protection locked="0"/>
    </xf>
    <xf numFmtId="0" fontId="0" fillId="0" borderId="27" xfId="0" applyBorder="1" applyAlignment="1" applyProtection="1">
      <alignment horizontal="center"/>
      <protection locked="0"/>
    </xf>
    <xf numFmtId="1" fontId="14" fillId="0" borderId="5" xfId="0" applyNumberFormat="1" applyFont="1" applyBorder="1" applyAlignment="1" applyProtection="1">
      <alignment horizontal="center" vertical="center"/>
    </xf>
    <xf numFmtId="1" fontId="14" fillId="0" borderId="6" xfId="0" applyNumberFormat="1" applyFont="1" applyBorder="1" applyAlignment="1" applyProtection="1">
      <alignment horizontal="center" vertical="center"/>
    </xf>
    <xf numFmtId="1" fontId="14" fillId="0" borderId="8" xfId="0" applyNumberFormat="1" applyFont="1" applyBorder="1" applyAlignment="1" applyProtection="1">
      <alignment horizontal="center" vertical="center"/>
    </xf>
    <xf numFmtId="1" fontId="8" fillId="0" borderId="4" xfId="0" applyNumberFormat="1" applyFont="1" applyBorder="1" applyAlignment="1" applyProtection="1">
      <alignment horizontal="center" vertical="center" wrapText="1"/>
    </xf>
    <xf numFmtId="1" fontId="8" fillId="0" borderId="2" xfId="0" applyNumberFormat="1" applyFont="1" applyBorder="1" applyAlignment="1" applyProtection="1">
      <alignment horizontal="center" vertical="center" wrapText="1"/>
    </xf>
    <xf numFmtId="1" fontId="8" fillId="0" borderId="7" xfId="0" applyNumberFormat="1" applyFont="1" applyBorder="1" applyAlignment="1" applyProtection="1">
      <alignment horizontal="center" vertical="center" wrapText="1"/>
    </xf>
    <xf numFmtId="0" fontId="0" fillId="0" borderId="6" xfId="0" applyBorder="1" applyAlignment="1" applyProtection="1">
      <alignment horizontal="center" vertical="center"/>
    </xf>
    <xf numFmtId="0" fontId="13" fillId="0" borderId="27" xfId="0" applyFont="1" applyBorder="1" applyAlignment="1" applyProtection="1">
      <alignment horizontal="center" vertical="center"/>
    </xf>
    <xf numFmtId="0" fontId="13" fillId="0" borderId="20" xfId="0" applyFont="1" applyBorder="1" applyAlignment="1" applyProtection="1">
      <alignment horizontal="center" vertical="center"/>
    </xf>
    <xf numFmtId="0" fontId="0" fillId="0" borderId="2"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12" fillId="0" borderId="20" xfId="0" applyFont="1" applyFill="1" applyBorder="1" applyAlignment="1" applyProtection="1">
      <alignment horizontal="center" vertical="center"/>
    </xf>
    <xf numFmtId="0" fontId="31" fillId="0" borderId="13" xfId="0" applyFont="1" applyBorder="1" applyAlignment="1" applyProtection="1">
      <alignment horizontal="center" vertical="top" wrapText="1"/>
      <protection locked="0"/>
    </xf>
    <xf numFmtId="0" fontId="31" fillId="0" borderId="12" xfId="0" applyFont="1" applyBorder="1" applyAlignment="1" applyProtection="1">
      <alignment horizontal="center" vertical="top" wrapText="1"/>
      <protection locked="0"/>
    </xf>
    <xf numFmtId="0" fontId="31" fillId="0" borderId="10" xfId="0" applyFont="1" applyBorder="1" applyAlignment="1" applyProtection="1">
      <alignment horizontal="center" vertical="top" wrapText="1"/>
      <protection locked="0"/>
    </xf>
    <xf numFmtId="0" fontId="0" fillId="0" borderId="13" xfId="0" applyBorder="1" applyAlignment="1" applyProtection="1">
      <alignment horizontal="center" vertical="center" wrapText="1"/>
      <protection locked="0"/>
    </xf>
    <xf numFmtId="1" fontId="0" fillId="0" borderId="5"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13" fillId="0" borderId="1" xfId="0" applyFont="1" applyBorder="1" applyAlignment="1" applyProtection="1">
      <alignment horizontal="center" vertical="center"/>
    </xf>
    <xf numFmtId="0" fontId="14" fillId="0" borderId="2" xfId="0" applyFont="1" applyBorder="1" applyAlignment="1" applyProtection="1">
      <alignment horizontal="center" vertical="top"/>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47" xfId="0" applyFont="1" applyBorder="1" applyAlignment="1" applyProtection="1">
      <alignment horizontal="center" vertical="center"/>
    </xf>
    <xf numFmtId="0" fontId="2" fillId="0" borderId="48" xfId="0" applyFont="1" applyBorder="1" applyAlignment="1" applyProtection="1">
      <alignment horizontal="center" vertical="center"/>
    </xf>
    <xf numFmtId="0" fontId="2" fillId="0" borderId="49" xfId="0" applyFont="1" applyBorder="1" applyAlignment="1" applyProtection="1">
      <alignment horizontal="center" vertical="center"/>
    </xf>
    <xf numFmtId="0" fontId="2" fillId="4" borderId="21"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20" xfId="0" applyFont="1" applyFill="1" applyBorder="1" applyAlignment="1" applyProtection="1">
      <alignment horizontal="center" vertical="center"/>
    </xf>
    <xf numFmtId="0" fontId="2" fillId="4" borderId="29" xfId="0" applyFont="1" applyFill="1" applyBorder="1" applyAlignment="1" applyProtection="1">
      <alignment horizontal="center" vertical="center"/>
    </xf>
    <xf numFmtId="0" fontId="2" fillId="0" borderId="21" xfId="0" applyFont="1" applyBorder="1" applyAlignment="1" applyProtection="1">
      <alignment horizontal="center"/>
    </xf>
    <xf numFmtId="0" fontId="2" fillId="0" borderId="1" xfId="0" applyFont="1" applyBorder="1" applyAlignment="1" applyProtection="1">
      <alignment horizontal="center"/>
    </xf>
    <xf numFmtId="0" fontId="12" fillId="4" borderId="13" xfId="0" applyFont="1" applyFill="1" applyBorder="1" applyAlignment="1" applyProtection="1">
      <alignment horizontal="center" vertical="center" wrapText="1"/>
    </xf>
    <xf numFmtId="0" fontId="12" fillId="4" borderId="12" xfId="0" applyFont="1" applyFill="1" applyBorder="1" applyAlignment="1" applyProtection="1">
      <alignment horizontal="center" vertical="center" wrapText="1"/>
    </xf>
    <xf numFmtId="0" fontId="12" fillId="4" borderId="10" xfId="0" applyFont="1" applyFill="1" applyBorder="1" applyAlignment="1" applyProtection="1">
      <alignment horizontal="center" vertical="center" wrapText="1"/>
    </xf>
    <xf numFmtId="0" fontId="22" fillId="3" borderId="4" xfId="0" applyFont="1" applyFill="1" applyBorder="1" applyAlignment="1" applyProtection="1">
      <alignment horizontal="center" vertical="center"/>
    </xf>
    <xf numFmtId="0" fontId="22" fillId="3" borderId="5" xfId="0" applyFont="1" applyFill="1" applyBorder="1" applyAlignment="1" applyProtection="1">
      <alignment horizontal="center" vertical="center"/>
    </xf>
    <xf numFmtId="0" fontId="2" fillId="0" borderId="3" xfId="0" applyFont="1" applyBorder="1" applyAlignment="1" applyProtection="1">
      <alignment horizontal="center"/>
    </xf>
    <xf numFmtId="0" fontId="2" fillId="0" borderId="19" xfId="0" applyFont="1" applyBorder="1" applyAlignment="1" applyProtection="1">
      <alignment horizontal="center"/>
    </xf>
    <xf numFmtId="0" fontId="2" fillId="0" borderId="25" xfId="0" applyFont="1" applyBorder="1" applyAlignment="1" applyProtection="1">
      <alignment horizontal="center"/>
    </xf>
    <xf numFmtId="0" fontId="2" fillId="0" borderId="44" xfId="0" applyFont="1" applyBorder="1" applyAlignment="1" applyProtection="1">
      <alignment horizontal="center" vertical="center" wrapText="1"/>
    </xf>
    <xf numFmtId="0" fontId="2" fillId="0" borderId="45" xfId="0" applyFont="1" applyBorder="1" applyAlignment="1" applyProtection="1">
      <alignment horizontal="center" vertical="center" wrapText="1"/>
    </xf>
    <xf numFmtId="0" fontId="2" fillId="0" borderId="46"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0" borderId="5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2" fillId="0" borderId="36"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4" xfId="0" applyFont="1" applyBorder="1" applyAlignment="1" applyProtection="1">
      <alignment horizontal="center" vertical="center"/>
    </xf>
    <xf numFmtId="0" fontId="22" fillId="0" borderId="10" xfId="0" applyFont="1" applyBorder="1" applyAlignment="1" applyProtection="1">
      <alignment horizontal="left" vertical="top" wrapText="1"/>
      <protection locked="0"/>
    </xf>
    <xf numFmtId="0" fontId="20" fillId="3" borderId="13" xfId="0" applyFont="1" applyFill="1" applyBorder="1" applyAlignment="1" applyProtection="1">
      <alignment horizontal="left" vertical="center"/>
      <protection locked="0"/>
    </xf>
    <xf numFmtId="0" fontId="21" fillId="0" borderId="13" xfId="0" applyFont="1" applyBorder="1" applyAlignment="1" applyProtection="1">
      <alignment horizontal="center" vertical="center"/>
      <protection locked="0"/>
    </xf>
    <xf numFmtId="0" fontId="0" fillId="0" borderId="32" xfId="0" applyBorder="1" applyAlignment="1" applyProtection="1">
      <alignment horizontal="center" vertical="center" wrapText="1"/>
      <protection locked="0"/>
    </xf>
    <xf numFmtId="0" fontId="2" fillId="0" borderId="22" xfId="0" applyFont="1" applyBorder="1" applyAlignment="1" applyProtection="1">
      <alignment horizontal="center"/>
    </xf>
    <xf numFmtId="0" fontId="2" fillId="0" borderId="10" xfId="0" applyFont="1" applyBorder="1" applyAlignment="1" applyProtection="1">
      <alignment horizontal="center"/>
    </xf>
    <xf numFmtId="0" fontId="6" fillId="0" borderId="10" xfId="0" applyFont="1" applyBorder="1" applyAlignment="1" applyProtection="1">
      <alignment horizontal="center" vertical="center"/>
    </xf>
    <xf numFmtId="0" fontId="6"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6" fillId="4" borderId="10" xfId="0" applyFont="1" applyFill="1" applyBorder="1" applyAlignment="1" applyProtection="1">
      <alignment horizontal="center" vertical="center"/>
    </xf>
    <xf numFmtId="0" fontId="16"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0" xfId="0" applyFont="1" applyBorder="1" applyAlignment="1" applyProtection="1">
      <alignment horizontal="center" vertical="center"/>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14" fillId="0" borderId="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6" fillId="0" borderId="44" xfId="0" applyFont="1" applyBorder="1" applyAlignment="1" applyProtection="1">
      <alignment horizontal="center" vertical="center"/>
    </xf>
    <xf numFmtId="0" fontId="6" fillId="0" borderId="45" xfId="0" applyFont="1" applyBorder="1" applyAlignment="1" applyProtection="1">
      <alignment horizontal="center" vertical="center"/>
    </xf>
    <xf numFmtId="0" fontId="6" fillId="0" borderId="46" xfId="0" applyFont="1" applyBorder="1" applyAlignment="1" applyProtection="1">
      <alignment horizontal="center" vertical="center"/>
    </xf>
    <xf numFmtId="0" fontId="6" fillId="0" borderId="26"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50"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30" xfId="0" applyFont="1" applyBorder="1" applyAlignment="1" applyProtection="1">
      <alignment horizontal="center" vertical="center"/>
    </xf>
    <xf numFmtId="0" fontId="0" fillId="0" borderId="4" xfId="0" applyBorder="1" applyAlignment="1" applyProtection="1">
      <alignment horizontal="justify" vertical="top" wrapText="1"/>
      <protection locked="0"/>
    </xf>
    <xf numFmtId="0" fontId="0" fillId="0" borderId="2" xfId="0" applyBorder="1" applyAlignment="1" applyProtection="1">
      <alignment horizontal="justify" vertical="top" wrapText="1"/>
      <protection locked="0"/>
    </xf>
    <xf numFmtId="0" fontId="0" fillId="0" borderId="28" xfId="0" applyBorder="1" applyAlignment="1" applyProtection="1">
      <alignment horizontal="center" wrapText="1"/>
      <protection locked="0"/>
    </xf>
    <xf numFmtId="0" fontId="17" fillId="0" borderId="1" xfId="0" applyFont="1" applyBorder="1" applyAlignment="1" applyProtection="1">
      <alignment horizontal="center" vertical="center"/>
    </xf>
    <xf numFmtId="0" fontId="17" fillId="0" borderId="1" xfId="0" applyFont="1" applyBorder="1" applyAlignment="1" applyProtection="1">
      <alignment horizontal="center" vertical="center" wrapText="1"/>
    </xf>
    <xf numFmtId="0" fontId="25" fillId="0" borderId="3" xfId="0" applyFont="1" applyBorder="1" applyAlignment="1">
      <alignment horizontal="left" vertical="top" wrapText="1"/>
    </xf>
    <xf numFmtId="0" fontId="25" fillId="0" borderId="25" xfId="0" applyFont="1" applyBorder="1" applyAlignment="1">
      <alignment horizontal="left" vertical="top" wrapText="1"/>
    </xf>
    <xf numFmtId="0" fontId="22" fillId="0" borderId="24" xfId="0" applyFont="1" applyBorder="1" applyAlignment="1">
      <alignment horizontal="center" vertical="center" wrapText="1"/>
    </xf>
    <xf numFmtId="0" fontId="22" fillId="0" borderId="23" xfId="0" applyFont="1" applyBorder="1" applyAlignment="1">
      <alignment horizontal="center" vertical="center" wrapText="1"/>
    </xf>
    <xf numFmtId="0" fontId="25" fillId="0" borderId="3" xfId="0" applyFont="1" applyBorder="1" applyAlignment="1">
      <alignment horizontal="left" vertical="top"/>
    </xf>
    <xf numFmtId="0" fontId="25" fillId="0" borderId="25" xfId="0" applyFont="1" applyBorder="1" applyAlignment="1">
      <alignment horizontal="left" vertical="top"/>
    </xf>
    <xf numFmtId="0" fontId="25" fillId="0" borderId="1" xfId="0" applyFont="1" applyBorder="1" applyAlignment="1">
      <alignment horizontal="left" vertical="top" wrapText="1"/>
    </xf>
    <xf numFmtId="0" fontId="25" fillId="0" borderId="1" xfId="0" applyFont="1" applyBorder="1" applyAlignment="1">
      <alignment horizontal="left" wrapText="1"/>
    </xf>
    <xf numFmtId="0" fontId="25" fillId="0" borderId="20" xfId="0" applyFont="1" applyBorder="1" applyAlignment="1">
      <alignment horizontal="left" wrapText="1"/>
    </xf>
    <xf numFmtId="0" fontId="25" fillId="0" borderId="20" xfId="0" applyFont="1" applyBorder="1" applyAlignment="1">
      <alignment horizontal="left" vertical="top" wrapText="1"/>
    </xf>
    <xf numFmtId="0" fontId="26" fillId="0" borderId="36" xfId="0" applyFont="1" applyBorder="1" applyAlignment="1">
      <alignment horizontal="center" wrapText="1"/>
    </xf>
    <xf numFmtId="0" fontId="26" fillId="0" borderId="35" xfId="0" applyFont="1" applyBorder="1" applyAlignment="1">
      <alignment horizontal="center" wrapText="1"/>
    </xf>
    <xf numFmtId="0" fontId="27" fillId="0" borderId="34" xfId="0" applyFont="1" applyBorder="1" applyAlignment="1">
      <alignment horizontal="center" wrapText="1"/>
    </xf>
    <xf numFmtId="0" fontId="26" fillId="0" borderId="33"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5" xfId="0" applyFont="1" applyBorder="1" applyAlignment="1">
      <alignment horizontal="center" vertical="center" wrapText="1"/>
    </xf>
    <xf numFmtId="0" fontId="22" fillId="0" borderId="24" xfId="0" applyFont="1" applyBorder="1" applyAlignment="1">
      <alignment horizontal="left" vertical="center" wrapText="1"/>
    </xf>
    <xf numFmtId="0" fontId="22" fillId="0" borderId="22" xfId="0" applyFont="1" applyBorder="1" applyAlignment="1">
      <alignment horizontal="left" vertical="center" wrapText="1"/>
    </xf>
    <xf numFmtId="0" fontId="25" fillId="0" borderId="4" xfId="0" applyFont="1" applyBorder="1" applyAlignment="1">
      <alignment horizontal="left" vertical="top" wrapText="1"/>
    </xf>
    <xf numFmtId="0" fontId="25" fillId="0" borderId="31" xfId="0" applyFont="1" applyBorder="1" applyAlignment="1">
      <alignment horizontal="left" vertical="top" wrapText="1"/>
    </xf>
    <xf numFmtId="0" fontId="25" fillId="0" borderId="7" xfId="0" applyFont="1" applyBorder="1" applyAlignment="1">
      <alignment horizontal="left" vertical="top" wrapText="1"/>
    </xf>
    <xf numFmtId="0" fontId="25" fillId="0" borderId="30" xfId="0" applyFont="1" applyBorder="1" applyAlignment="1">
      <alignment horizontal="left" vertical="top" wrapText="1"/>
    </xf>
    <xf numFmtId="0" fontId="25" fillId="0" borderId="29" xfId="0" applyFont="1" applyBorder="1" applyAlignment="1">
      <alignment horizontal="left" vertical="top" wrapText="1"/>
    </xf>
    <xf numFmtId="0" fontId="25" fillId="0" borderId="28" xfId="0" applyFont="1" applyBorder="1" applyAlignment="1">
      <alignment horizontal="left" vertical="top" wrapText="1"/>
    </xf>
    <xf numFmtId="0" fontId="25" fillId="0" borderId="27" xfId="0" applyFont="1" applyBorder="1" applyAlignment="1">
      <alignment horizontal="left" vertical="top" wrapText="1"/>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left" vertical="center" wrapText="1"/>
    </xf>
    <xf numFmtId="0" fontId="28" fillId="5" borderId="1" xfId="0" applyFont="1" applyFill="1" applyBorder="1" applyAlignment="1">
      <alignment horizontal="justify" vertical="top"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43" xfId="0" applyFont="1" applyFill="1" applyBorder="1" applyAlignment="1">
      <alignment horizontal="justify" vertical="center" wrapText="1"/>
    </xf>
    <xf numFmtId="0" fontId="22" fillId="5" borderId="40" xfId="0" applyFont="1" applyFill="1" applyBorder="1" applyAlignment="1">
      <alignment horizontal="justify" vertical="center" wrapText="1"/>
    </xf>
    <xf numFmtId="0" fontId="22" fillId="5" borderId="37" xfId="0" applyFont="1" applyFill="1" applyBorder="1" applyAlignment="1">
      <alignment horizontal="justify" vertical="center" wrapText="1"/>
    </xf>
    <xf numFmtId="0" fontId="22" fillId="5" borderId="39" xfId="0" applyFont="1" applyFill="1" applyBorder="1" applyAlignment="1">
      <alignment horizontal="justify" vertical="center" wrapText="1"/>
    </xf>
    <xf numFmtId="0" fontId="22" fillId="5" borderId="44" xfId="0" applyFont="1" applyFill="1" applyBorder="1" applyAlignment="1">
      <alignment horizontal="justify" vertical="center" wrapText="1"/>
    </xf>
    <xf numFmtId="0" fontId="22" fillId="5" borderId="45" xfId="0" applyFont="1" applyFill="1" applyBorder="1" applyAlignment="1">
      <alignment horizontal="justify" vertical="center" wrapText="1"/>
    </xf>
    <xf numFmtId="0" fontId="22" fillId="5" borderId="46" xfId="0" applyFont="1" applyFill="1" applyBorder="1" applyAlignment="1">
      <alignment horizontal="justify" vertical="center" wrapText="1"/>
    </xf>
    <xf numFmtId="0" fontId="28" fillId="5" borderId="1" xfId="0" applyFont="1" applyFill="1" applyBorder="1" applyAlignment="1">
      <alignment horizontal="left" vertical="center" wrapText="1"/>
    </xf>
  </cellXfs>
  <cellStyles count="1">
    <cellStyle name="Normal" xfId="0" builtinId="0"/>
  </cellStyles>
  <dxfs count="16">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1095375</xdr:colOff>
      <xdr:row>6</xdr:row>
      <xdr:rowOff>0</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31751"/>
          <a:ext cx="32829500" cy="1015999"/>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03</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30/01/2018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 xmlns:a16="http://schemas.microsoft.com/office/drawing/2014/main"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 xmlns:a16="http://schemas.microsoft.com/office/drawing/2014/main"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 xmlns:a16="http://schemas.microsoft.com/office/drawing/2014/main" id="{B6C0B82C-D0E3-413F-93E1-62BA5E2EC03B}"/>
            </a:ext>
          </a:extLst>
        </xdr:cNvPr>
        <xdr:cNvCxnSpPr/>
      </xdr:nvCxnSpPr>
      <xdr:spPr>
        <a:xfrm>
          <a:off x="10388600" y="194310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 xmlns:a16="http://schemas.microsoft.com/office/drawing/2014/main" id="{EC48DEE0-E6F7-449C-B23A-9EEEEB67A2AB}"/>
            </a:ext>
          </a:extLst>
        </xdr:cNvPr>
        <xdr:cNvCxnSpPr/>
      </xdr:nvCxnSpPr>
      <xdr:spPr>
        <a:xfrm flipV="1">
          <a:off x="10391775" y="19859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381000</xdr:colOff>
      <xdr:row>7</xdr:row>
      <xdr:rowOff>942611</xdr:rowOff>
    </xdr:from>
    <xdr:ext cx="9666941" cy="1765131"/>
    <xdr:pic>
      <xdr:nvPicPr>
        <xdr:cNvPr id="2" name="Imagen 1">
          <a:extLst>
            <a:ext uri="{FF2B5EF4-FFF2-40B4-BE49-F238E27FC236}">
              <a16:creationId xmlns="" xmlns:a16="http://schemas.microsoft.com/office/drawing/2014/main" id="{3A7A5CF2-7B0A-4F8A-9E81-D907B9F06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1523636"/>
          <a:ext cx="9666941" cy="17651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666749</xdr:colOff>
      <xdr:row>10</xdr:row>
      <xdr:rowOff>679425</xdr:rowOff>
    </xdr:from>
    <xdr:ext cx="8620125" cy="3775102"/>
    <xdr:pic>
      <xdr:nvPicPr>
        <xdr:cNvPr id="3" name="Imagen 2">
          <a:extLst>
            <a:ext uri="{FF2B5EF4-FFF2-40B4-BE49-F238E27FC236}">
              <a16:creationId xmlns="" xmlns:a16="http://schemas.microsoft.com/office/drawing/2014/main" id="{B8CE10DD-5338-4DCA-94EC-EF1D793D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49" y="2098650"/>
          <a:ext cx="8620125" cy="3775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714374</xdr:colOff>
      <xdr:row>11</xdr:row>
      <xdr:rowOff>349251</xdr:rowOff>
    </xdr:from>
    <xdr:ext cx="8437418" cy="2762250"/>
    <xdr:pic>
      <xdr:nvPicPr>
        <xdr:cNvPr id="4" name="Imagen 3">
          <a:extLst>
            <a:ext uri="{FF2B5EF4-FFF2-40B4-BE49-F238E27FC236}">
              <a16:creationId xmlns="" xmlns:a16="http://schemas.microsoft.com/office/drawing/2014/main" id="{8E30934D-DCC9-4949-AEEA-F4F6DFF90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4" y="2282826"/>
          <a:ext cx="8437418" cy="2762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555625</xdr:colOff>
      <xdr:row>13</xdr:row>
      <xdr:rowOff>2467192</xdr:rowOff>
    </xdr:from>
    <xdr:ext cx="8858250" cy="2050833"/>
    <xdr:pic>
      <xdr:nvPicPr>
        <xdr:cNvPr id="5" name="Imagen 4">
          <a:extLst>
            <a:ext uri="{FF2B5EF4-FFF2-40B4-BE49-F238E27FC236}">
              <a16:creationId xmlns="" xmlns:a16="http://schemas.microsoft.com/office/drawing/2014/main" id="{0D9534D0-9A77-425B-932E-C611808181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79625" y="2667217"/>
          <a:ext cx="8858250" cy="205083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603250</xdr:colOff>
      <xdr:row>11</xdr:row>
      <xdr:rowOff>3624151</xdr:rowOff>
    </xdr:from>
    <xdr:ext cx="8699500" cy="8077218"/>
    <xdr:pic>
      <xdr:nvPicPr>
        <xdr:cNvPr id="6" name="Imagen 5">
          <a:extLst>
            <a:ext uri="{FF2B5EF4-FFF2-40B4-BE49-F238E27FC236}">
              <a16:creationId xmlns="" xmlns:a16="http://schemas.microsoft.com/office/drawing/2014/main" id="{0EE5C37C-B747-4244-9A3C-640709661C0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27250" y="2290651"/>
          <a:ext cx="8699500" cy="80772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36"/>
  <sheetViews>
    <sheetView tabSelected="1" view="pageBreakPreview" zoomScale="60" zoomScaleNormal="62" workbookViewId="0">
      <pane ySplit="11" topLeftCell="A24" activePane="bottomLeft" state="frozen"/>
      <selection pane="bottomLeft" activeCell="C38" sqref="C38"/>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41.85546875" style="1" customWidth="1"/>
    <col min="33" max="33" width="19.140625" style="1" customWidth="1"/>
    <col min="34" max="34" width="16.140625" style="1" customWidth="1"/>
    <col min="35" max="16384" width="11.42578125" style="1"/>
  </cols>
  <sheetData>
    <row r="1" spans="1:34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4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34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34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34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34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34 16374:16377" s="28" customFormat="1" ht="21" customHeight="1" thickBot="1" x14ac:dyDescent="0.3">
      <c r="A7" s="204" t="s">
        <v>58</v>
      </c>
      <c r="B7" s="204"/>
      <c r="C7" s="205" t="s">
        <v>56</v>
      </c>
      <c r="D7" s="205"/>
      <c r="E7" s="205"/>
      <c r="F7" s="84"/>
      <c r="G7" s="84"/>
      <c r="H7" s="84"/>
      <c r="I7" s="84"/>
      <c r="J7" s="84"/>
      <c r="K7" s="84"/>
      <c r="L7" s="84"/>
      <c r="M7" s="82" t="s">
        <v>72</v>
      </c>
      <c r="N7" s="82"/>
      <c r="O7" s="82"/>
      <c r="P7" s="82"/>
      <c r="Q7" s="82"/>
      <c r="R7" s="82"/>
      <c r="S7" s="82"/>
      <c r="T7" s="82"/>
      <c r="U7" s="82"/>
      <c r="V7" s="83"/>
      <c r="W7" s="58"/>
      <c r="X7" s="59" t="s">
        <v>68</v>
      </c>
      <c r="Y7" s="60"/>
      <c r="Z7" s="61"/>
      <c r="AA7" s="59" t="s">
        <v>69</v>
      </c>
      <c r="AB7" s="61"/>
      <c r="AC7" s="59" t="s">
        <v>70</v>
      </c>
      <c r="AD7" s="66" t="s">
        <v>138</v>
      </c>
      <c r="AE7" s="186" t="s">
        <v>71</v>
      </c>
      <c r="AF7" s="187"/>
      <c r="AG7" s="68"/>
      <c r="AH7" s="58"/>
      <c r="XET7" s="168" t="s">
        <v>0</v>
      </c>
      <c r="XEU7" s="169"/>
    </row>
    <row r="8" spans="1:34 16374:16377" s="28" customFormat="1" ht="18.75" customHeight="1" x14ac:dyDescent="0.25">
      <c r="A8" s="170" t="s">
        <v>47</v>
      </c>
      <c r="B8" s="171"/>
      <c r="C8" s="171"/>
      <c r="D8" s="171"/>
      <c r="E8" s="172"/>
      <c r="F8" s="200" t="s">
        <v>21</v>
      </c>
      <c r="G8" s="201"/>
      <c r="H8" s="201"/>
      <c r="I8" s="201"/>
      <c r="J8" s="201"/>
      <c r="K8" s="201"/>
      <c r="L8" s="201"/>
      <c r="M8" s="201"/>
      <c r="N8" s="201"/>
      <c r="O8" s="201"/>
      <c r="P8" s="201"/>
      <c r="Q8" s="201"/>
      <c r="R8" s="201"/>
      <c r="S8" s="201"/>
      <c r="T8" s="201"/>
      <c r="U8" s="201"/>
      <c r="V8" s="201"/>
      <c r="W8" s="201"/>
      <c r="X8" s="201"/>
      <c r="Y8" s="201"/>
      <c r="Z8" s="202"/>
      <c r="AA8" s="191" t="s">
        <v>44</v>
      </c>
      <c r="AB8" s="192"/>
      <c r="AC8" s="192"/>
      <c r="AD8" s="193"/>
      <c r="AE8" s="223" t="s">
        <v>34</v>
      </c>
      <c r="AF8" s="224"/>
      <c r="AG8" s="224"/>
      <c r="AH8" s="225"/>
      <c r="XET8" s="168" t="s">
        <v>2</v>
      </c>
      <c r="XEU8" s="169"/>
    </row>
    <row r="9" spans="1:34 16374:16377" s="8" customFormat="1" ht="15" customHeight="1" x14ac:dyDescent="0.25">
      <c r="A9" s="173" t="s">
        <v>52</v>
      </c>
      <c r="B9" s="176" t="s">
        <v>53</v>
      </c>
      <c r="C9" s="175" t="s">
        <v>35</v>
      </c>
      <c r="D9" s="175" t="s">
        <v>36</v>
      </c>
      <c r="E9" s="179" t="s">
        <v>37</v>
      </c>
      <c r="F9" s="181" t="s">
        <v>73</v>
      </c>
      <c r="G9" s="182"/>
      <c r="H9" s="182"/>
      <c r="I9" s="182"/>
      <c r="J9" s="182"/>
      <c r="K9" s="183" t="s">
        <v>25</v>
      </c>
      <c r="L9" s="188" t="s">
        <v>23</v>
      </c>
      <c r="M9" s="189"/>
      <c r="N9" s="189"/>
      <c r="O9" s="189"/>
      <c r="P9" s="189"/>
      <c r="Q9" s="189"/>
      <c r="R9" s="189"/>
      <c r="S9" s="189"/>
      <c r="T9" s="189"/>
      <c r="U9" s="189"/>
      <c r="V9" s="189"/>
      <c r="W9" s="189"/>
      <c r="X9" s="189"/>
      <c r="Y9" s="189"/>
      <c r="Z9" s="190"/>
      <c r="AA9" s="194"/>
      <c r="AB9" s="195"/>
      <c r="AC9" s="195"/>
      <c r="AD9" s="196"/>
      <c r="AE9" s="226"/>
      <c r="AF9" s="227"/>
      <c r="AG9" s="227"/>
      <c r="AH9" s="228"/>
      <c r="XET9" s="7" t="s">
        <v>18</v>
      </c>
      <c r="XEU9" s="7" t="s">
        <v>20</v>
      </c>
      <c r="XEV9" s="7" t="s">
        <v>19</v>
      </c>
    </row>
    <row r="10" spans="1:34 16374:16377" s="8" customFormat="1" ht="15" customHeight="1" x14ac:dyDescent="0.25">
      <c r="A10" s="173"/>
      <c r="B10" s="177"/>
      <c r="C10" s="175"/>
      <c r="D10" s="175"/>
      <c r="E10" s="179"/>
      <c r="F10" s="207" t="s">
        <v>38</v>
      </c>
      <c r="G10" s="208"/>
      <c r="H10" s="208"/>
      <c r="I10" s="208"/>
      <c r="J10" s="208"/>
      <c r="K10" s="184"/>
      <c r="L10" s="209" t="s">
        <v>48</v>
      </c>
      <c r="M10" s="211" t="s">
        <v>22</v>
      </c>
      <c r="N10" s="9"/>
      <c r="O10" s="10"/>
      <c r="P10" s="10"/>
      <c r="Q10" s="10"/>
      <c r="R10" s="10"/>
      <c r="S10" s="10"/>
      <c r="T10" s="10"/>
      <c r="U10" s="213" t="s">
        <v>40</v>
      </c>
      <c r="V10" s="215" t="s">
        <v>39</v>
      </c>
      <c r="W10" s="216"/>
      <c r="X10" s="216"/>
      <c r="Y10" s="216"/>
      <c r="Z10" s="217"/>
      <c r="AA10" s="197"/>
      <c r="AB10" s="198"/>
      <c r="AC10" s="198"/>
      <c r="AD10" s="199"/>
      <c r="AE10" s="229"/>
      <c r="AF10" s="230"/>
      <c r="AG10" s="230"/>
      <c r="AH10" s="231"/>
      <c r="XET10" s="8">
        <v>5</v>
      </c>
      <c r="XEU10" s="8">
        <v>10</v>
      </c>
      <c r="XEV10" s="8">
        <v>20</v>
      </c>
    </row>
    <row r="11" spans="1:34 16374:16377" s="8" customFormat="1" ht="44.25" customHeight="1" x14ac:dyDescent="0.25">
      <c r="A11" s="174"/>
      <c r="B11" s="178"/>
      <c r="C11" s="176"/>
      <c r="D11" s="176"/>
      <c r="E11" s="180"/>
      <c r="F11" s="62" t="s">
        <v>8</v>
      </c>
      <c r="G11" s="63" t="s">
        <v>59</v>
      </c>
      <c r="H11" s="57" t="s">
        <v>74</v>
      </c>
      <c r="I11" s="64" t="s">
        <v>60</v>
      </c>
      <c r="J11" s="6" t="s">
        <v>10</v>
      </c>
      <c r="K11" s="185"/>
      <c r="L11" s="210"/>
      <c r="M11" s="212"/>
      <c r="N11" s="11"/>
      <c r="O11" s="11" t="s">
        <v>65</v>
      </c>
      <c r="P11" s="11" t="s">
        <v>66</v>
      </c>
      <c r="Q11" s="11" t="s">
        <v>64</v>
      </c>
      <c r="R11" s="11" t="s">
        <v>61</v>
      </c>
      <c r="S11" s="11" t="s">
        <v>62</v>
      </c>
      <c r="T11" s="11" t="s">
        <v>63</v>
      </c>
      <c r="U11" s="214"/>
      <c r="V11" s="12" t="s">
        <v>8</v>
      </c>
      <c r="W11" s="13" t="s">
        <v>59</v>
      </c>
      <c r="X11" s="4" t="s">
        <v>9</v>
      </c>
      <c r="Y11" s="14" t="s">
        <v>60</v>
      </c>
      <c r="Z11" s="65" t="s">
        <v>10</v>
      </c>
      <c r="AA11" s="71" t="s">
        <v>54</v>
      </c>
      <c r="AB11" s="15" t="s">
        <v>41</v>
      </c>
      <c r="AC11" s="56" t="s">
        <v>42</v>
      </c>
      <c r="AD11" s="67" t="s">
        <v>43</v>
      </c>
      <c r="AE11" s="69" t="s">
        <v>27</v>
      </c>
      <c r="AF11" s="16" t="s">
        <v>75</v>
      </c>
      <c r="AG11" s="17" t="s">
        <v>45</v>
      </c>
      <c r="AH11" s="70" t="s">
        <v>46</v>
      </c>
      <c r="XET11" s="8" t="s">
        <v>11</v>
      </c>
      <c r="XEU11" s="8" t="s">
        <v>12</v>
      </c>
      <c r="XEV11" s="8" t="s">
        <v>9</v>
      </c>
      <c r="XEW11" s="8" t="s">
        <v>8</v>
      </c>
    </row>
    <row r="12" spans="1:34 16374:16377" ht="50.25" customHeight="1" x14ac:dyDescent="0.25">
      <c r="A12" s="99" t="s">
        <v>141</v>
      </c>
      <c r="B12" s="159" t="s">
        <v>142</v>
      </c>
      <c r="C12" s="218" t="s">
        <v>143</v>
      </c>
      <c r="D12" s="128" t="s">
        <v>145</v>
      </c>
      <c r="E12" s="131" t="s">
        <v>147</v>
      </c>
      <c r="F12" s="134" t="s">
        <v>15</v>
      </c>
      <c r="G12" s="221" t="str">
        <f>IF(F12="(1) RARA VEZ","1", IF(F12="(2) IMPROBABLE","2",IF(F12="(3) POSIBLE","3",IF(F12="(4) PROBABLE","4",IF(F12="(5) CASI SEGURO","5","")))))</f>
        <v>3</v>
      </c>
      <c r="H12" s="136" t="s">
        <v>20</v>
      </c>
      <c r="I12" s="120" t="str">
        <f>IF(H12="(5) MODERADO","5", IF(H12="(10) MAYOR","10",IF(H12="(20) CATASTROFICO","20","")))</f>
        <v>10</v>
      </c>
      <c r="J12" s="166">
        <f>G12*I12</f>
        <v>30</v>
      </c>
      <c r="K12" s="123" t="s">
        <v>149</v>
      </c>
      <c r="L12" s="24" t="s">
        <v>6</v>
      </c>
      <c r="M12" s="3" t="s">
        <v>11</v>
      </c>
      <c r="N12" s="55">
        <f>IF(M12="SÍ",15,"0")</f>
        <v>15</v>
      </c>
      <c r="O12" s="125">
        <f>SUM(N12:N18)</f>
        <v>85</v>
      </c>
      <c r="P12" s="110">
        <f>IF(AND($O12&gt;=0,$O12&lt;=50),0,IF(AND($O12&gt;50,$O12&lt;=75),1,IF(AND($O12&gt;75,$O12&lt;=100),2,"")))</f>
        <v>2</v>
      </c>
      <c r="Q12" s="110">
        <f>$G12-$P12</f>
        <v>1</v>
      </c>
      <c r="R12" s="112">
        <f>IF($Q12&lt;=0,1,$Q12)</f>
        <v>1</v>
      </c>
      <c r="S12" s="110">
        <f>$I12-$P12</f>
        <v>8</v>
      </c>
      <c r="T12" s="112">
        <f>IF($S12=19,10,IF($S12=18,5,IF($S12=9,5,IF($S12=8,5,I12))))</f>
        <v>5</v>
      </c>
      <c r="U12" s="114" t="s">
        <v>8</v>
      </c>
      <c r="V12" s="117" t="str">
        <f>IF(AND($U12="PROBABILIDAD",$R12=1),$XET$6,IF(AND($U12="PROBABILIDAD",$R12=2),$XET$5,IF(AND($U12="PROBABILIDAD",$R12=3),$XET$4,IF(AND($U12="PROBABILIDAD",$R12=4),$XET$3,IF(AND($U12="PROBABILIDAD",$R12=5),$XET$2,$F12)))))</f>
        <v>(1) RARA VEZ</v>
      </c>
      <c r="W12" s="163">
        <f>IF($U12="PROBABILIDAD",$R12,$G12)</f>
        <v>1</v>
      </c>
      <c r="X12" s="150" t="str">
        <f>IF(AND($U12="IMPACTO",$S12=18),$XET$9,IF(AND($U12="IMPACTO",$S12=19),$XEU$9,IF(AND($U12="IMPACTO",$S12=20),$XEV$9,IF(AND($U12="IMPACTO",$S12&lt;10),$XET$9,$H12))))</f>
        <v>(10) MAYOR</v>
      </c>
      <c r="Y12" s="153" t="str">
        <f>IF($U12="IMPACTO",$T12,$I12)</f>
        <v>10</v>
      </c>
      <c r="Z12" s="154">
        <f>+W12*Y12</f>
        <v>10</v>
      </c>
      <c r="AA12" s="206" t="s">
        <v>157</v>
      </c>
      <c r="AB12" s="138" t="s">
        <v>151</v>
      </c>
      <c r="AC12" s="140" t="s">
        <v>163</v>
      </c>
      <c r="AD12" s="144" t="s">
        <v>164</v>
      </c>
      <c r="AE12" s="206" t="s">
        <v>165</v>
      </c>
      <c r="AF12" s="140" t="s">
        <v>166</v>
      </c>
      <c r="AG12" s="104" t="s">
        <v>160</v>
      </c>
      <c r="AH12" s="232" t="s">
        <v>161</v>
      </c>
    </row>
    <row r="13" spans="1:34 16374:16377" ht="49.5" customHeight="1" x14ac:dyDescent="0.25">
      <c r="A13" s="100"/>
      <c r="B13" s="160"/>
      <c r="C13" s="219"/>
      <c r="D13" s="128"/>
      <c r="E13" s="132"/>
      <c r="F13" s="134"/>
      <c r="G13" s="221"/>
      <c r="H13" s="136"/>
      <c r="I13" s="120"/>
      <c r="J13" s="166"/>
      <c r="K13" s="167"/>
      <c r="L13" s="25" t="s">
        <v>7</v>
      </c>
      <c r="M13" s="3" t="s">
        <v>11</v>
      </c>
      <c r="N13" s="2">
        <f>IF(M13="SÍ",5,"0")</f>
        <v>5</v>
      </c>
      <c r="O13" s="120"/>
      <c r="P13" s="111"/>
      <c r="Q13" s="111"/>
      <c r="R13" s="113"/>
      <c r="S13" s="111"/>
      <c r="T13" s="113"/>
      <c r="U13" s="115"/>
      <c r="V13" s="118"/>
      <c r="W13" s="164"/>
      <c r="X13" s="151"/>
      <c r="Y13" s="153"/>
      <c r="Z13" s="155"/>
      <c r="AA13" s="108"/>
      <c r="AB13" s="139"/>
      <c r="AC13" s="141"/>
      <c r="AD13" s="234"/>
      <c r="AE13" s="108"/>
      <c r="AF13" s="141"/>
      <c r="AG13" s="105"/>
      <c r="AH13" s="233"/>
    </row>
    <row r="14" spans="1:34 16374:16377" ht="33" customHeight="1" x14ac:dyDescent="0.25">
      <c r="A14" s="100"/>
      <c r="B14" s="160"/>
      <c r="C14" s="219"/>
      <c r="D14" s="128"/>
      <c r="E14" s="132"/>
      <c r="F14" s="134"/>
      <c r="G14" s="221"/>
      <c r="H14" s="136"/>
      <c r="I14" s="120"/>
      <c r="J14" s="126" t="str">
        <f>IF(AND(J12&gt;=5,J12&lt;=10),"BAJA",IF(AND(J12&gt;=15,J12&lt;=25),"MODERADA",IF(AND(J12&gt;=30,J12&lt;=50),"ALTA",IF(AND(J12&gt;=60,J12&lt;=100),"EXTREMA",""))))</f>
        <v>ALTA</v>
      </c>
      <c r="K14" s="167"/>
      <c r="L14" s="26" t="s">
        <v>3</v>
      </c>
      <c r="M14" s="3" t="s">
        <v>12</v>
      </c>
      <c r="N14" s="2" t="str">
        <f>IF(M14="SÍ",15,"0")</f>
        <v>0</v>
      </c>
      <c r="O14" s="120"/>
      <c r="P14" s="111"/>
      <c r="Q14" s="111"/>
      <c r="R14" s="113"/>
      <c r="S14" s="111"/>
      <c r="T14" s="113"/>
      <c r="U14" s="115"/>
      <c r="V14" s="118"/>
      <c r="W14" s="164"/>
      <c r="X14" s="151"/>
      <c r="Y14" s="153"/>
      <c r="Z14" s="158" t="str">
        <f>IF(AND($Z12&gt;=5,$Z12&lt;=10),"BAJA",IF(AND($Z12&gt;=15,$Z12&lt;=25),"MODERADA",IF(AND($Z12&gt;=30,$Z12&lt;=50),"ALTA",IF(AND($Z12&gt;=60,$Z12&lt;=100),"EXTREMA",""))))</f>
        <v>BAJA</v>
      </c>
      <c r="AA14" s="108"/>
      <c r="AB14" s="139"/>
      <c r="AC14" s="141"/>
      <c r="AD14" s="234"/>
      <c r="AE14" s="108"/>
      <c r="AF14" s="141"/>
      <c r="AG14" s="105"/>
      <c r="AH14" s="233"/>
    </row>
    <row r="15" spans="1:34 16374:16377" ht="26.25" customHeight="1" x14ac:dyDescent="0.25">
      <c r="A15" s="100"/>
      <c r="B15" s="160"/>
      <c r="C15" s="219"/>
      <c r="D15" s="128"/>
      <c r="E15" s="132"/>
      <c r="F15" s="134"/>
      <c r="G15" s="221"/>
      <c r="H15" s="136"/>
      <c r="I15" s="120"/>
      <c r="J15" s="126"/>
      <c r="K15" s="167"/>
      <c r="L15" s="26" t="s">
        <v>4</v>
      </c>
      <c r="M15" s="3" t="s">
        <v>11</v>
      </c>
      <c r="N15" s="2">
        <f>IF(M15="SÍ",10,"0")</f>
        <v>10</v>
      </c>
      <c r="O15" s="120"/>
      <c r="P15" s="111"/>
      <c r="Q15" s="111"/>
      <c r="R15" s="113"/>
      <c r="S15" s="111"/>
      <c r="T15" s="113"/>
      <c r="U15" s="115"/>
      <c r="V15" s="118"/>
      <c r="W15" s="164"/>
      <c r="X15" s="151"/>
      <c r="Y15" s="153"/>
      <c r="Z15" s="158"/>
      <c r="AA15" s="108"/>
      <c r="AB15" s="139"/>
      <c r="AC15" s="141"/>
      <c r="AD15" s="234"/>
      <c r="AE15" s="108"/>
      <c r="AF15" s="141"/>
      <c r="AG15" s="105"/>
      <c r="AH15" s="233"/>
    </row>
    <row r="16" spans="1:34 16374:16377" ht="45" customHeight="1" x14ac:dyDescent="0.25">
      <c r="A16" s="100"/>
      <c r="B16" s="160"/>
      <c r="C16" s="219"/>
      <c r="D16" s="128"/>
      <c r="E16" s="132"/>
      <c r="F16" s="134"/>
      <c r="G16" s="221"/>
      <c r="H16" s="136"/>
      <c r="I16" s="120"/>
      <c r="J16" s="126"/>
      <c r="K16" s="167"/>
      <c r="L16" s="25" t="s">
        <v>32</v>
      </c>
      <c r="M16" s="74" t="s">
        <v>11</v>
      </c>
      <c r="N16" s="2">
        <f>IF(M16="SÍ",15,"0")</f>
        <v>15</v>
      </c>
      <c r="O16" s="120"/>
      <c r="P16" s="111"/>
      <c r="Q16" s="111"/>
      <c r="R16" s="113"/>
      <c r="S16" s="111"/>
      <c r="T16" s="113"/>
      <c r="U16" s="115"/>
      <c r="V16" s="118"/>
      <c r="W16" s="164"/>
      <c r="X16" s="151"/>
      <c r="Y16" s="153"/>
      <c r="Z16" s="158"/>
      <c r="AA16" s="108"/>
      <c r="AB16" s="139"/>
      <c r="AC16" s="141"/>
      <c r="AD16" s="234"/>
      <c r="AE16" s="108"/>
      <c r="AF16" s="141"/>
      <c r="AG16" s="105"/>
      <c r="AH16" s="233"/>
    </row>
    <row r="17" spans="1:34" ht="51" customHeight="1" x14ac:dyDescent="0.25">
      <c r="A17" s="100"/>
      <c r="B17" s="160"/>
      <c r="C17" s="219"/>
      <c r="D17" s="128"/>
      <c r="E17" s="132"/>
      <c r="F17" s="134"/>
      <c r="G17" s="221"/>
      <c r="H17" s="136"/>
      <c r="I17" s="120"/>
      <c r="J17" s="126"/>
      <c r="K17" s="167"/>
      <c r="L17" s="25" t="s">
        <v>5</v>
      </c>
      <c r="M17" s="3" t="s">
        <v>11</v>
      </c>
      <c r="N17" s="2">
        <f>IF(M17="SÍ",10,"0")</f>
        <v>10</v>
      </c>
      <c r="O17" s="120"/>
      <c r="P17" s="111"/>
      <c r="Q17" s="111"/>
      <c r="R17" s="113"/>
      <c r="S17" s="111"/>
      <c r="T17" s="113"/>
      <c r="U17" s="115"/>
      <c r="V17" s="118"/>
      <c r="W17" s="164"/>
      <c r="X17" s="151"/>
      <c r="Y17" s="153"/>
      <c r="Z17" s="158"/>
      <c r="AA17" s="108"/>
      <c r="AB17" s="139"/>
      <c r="AC17" s="141"/>
      <c r="AD17" s="234"/>
      <c r="AE17" s="108"/>
      <c r="AF17" s="141"/>
      <c r="AG17" s="105"/>
      <c r="AH17" s="233"/>
    </row>
    <row r="18" spans="1:34" ht="228" customHeight="1" x14ac:dyDescent="0.25">
      <c r="A18" s="100"/>
      <c r="B18" s="160"/>
      <c r="C18" s="220"/>
      <c r="D18" s="128"/>
      <c r="E18" s="133"/>
      <c r="F18" s="135"/>
      <c r="G18" s="222"/>
      <c r="H18" s="137"/>
      <c r="I18" s="120"/>
      <c r="J18" s="127"/>
      <c r="K18" s="167"/>
      <c r="L18" s="27" t="s">
        <v>31</v>
      </c>
      <c r="M18" s="3" t="s">
        <v>11</v>
      </c>
      <c r="N18" s="2">
        <f>IF(M18="SÍ",30,"0")</f>
        <v>30</v>
      </c>
      <c r="O18" s="120"/>
      <c r="P18" s="111"/>
      <c r="Q18" s="111"/>
      <c r="R18" s="113"/>
      <c r="S18" s="111"/>
      <c r="T18" s="113"/>
      <c r="U18" s="115"/>
      <c r="V18" s="119"/>
      <c r="W18" s="165"/>
      <c r="X18" s="152"/>
      <c r="Y18" s="153"/>
      <c r="Z18" s="158"/>
      <c r="AA18" s="108"/>
      <c r="AB18" s="139"/>
      <c r="AC18" s="141"/>
      <c r="AD18" s="234"/>
      <c r="AE18" s="108"/>
      <c r="AF18" s="141"/>
      <c r="AG18" s="105"/>
      <c r="AH18" s="233"/>
    </row>
    <row r="19" spans="1:34" ht="50.25" customHeight="1" x14ac:dyDescent="0.25">
      <c r="A19" s="100"/>
      <c r="B19" s="160"/>
      <c r="C19" s="128" t="s">
        <v>144</v>
      </c>
      <c r="D19" s="128" t="s">
        <v>146</v>
      </c>
      <c r="E19" s="131" t="s">
        <v>148</v>
      </c>
      <c r="F19" s="134" t="s">
        <v>15</v>
      </c>
      <c r="G19" s="129" t="str">
        <f>IF(F19="(1) RARA VEZ","1", IF(F19="(2) IMPROBABLE","2",IF(F19="(3) POSIBLE","3",IF(F19="(4) PROBABLE","4",IF(F19="(5) CASI SEGURO","5","")))))</f>
        <v>3</v>
      </c>
      <c r="H19" s="136" t="s">
        <v>19</v>
      </c>
      <c r="I19" s="120" t="str">
        <f>IF(H19="(5) MODERADO","5", IF(H19="(10) MAYOR","10",IF(H19="(20) CATASTROFICO","20","")))</f>
        <v>20</v>
      </c>
      <c r="J19" s="121">
        <f>G19*I19</f>
        <v>60</v>
      </c>
      <c r="K19" s="123" t="s">
        <v>150</v>
      </c>
      <c r="L19" s="24" t="s">
        <v>6</v>
      </c>
      <c r="M19" s="3" t="s">
        <v>11</v>
      </c>
      <c r="N19" s="55">
        <f>IF(M19="SÍ",15,"0")</f>
        <v>15</v>
      </c>
      <c r="O19" s="125">
        <f>SUM(N19:N25)</f>
        <v>85</v>
      </c>
      <c r="P19" s="110">
        <f>IF(AND($O19&gt;=0,$O19&lt;=50),0,IF(AND($O19&gt;50,$O19&lt;=75),1,IF(AND($O19&gt;75,$O19&lt;=100),2,"")))</f>
        <v>2</v>
      </c>
      <c r="Q19" s="110">
        <f>$G19-$P19</f>
        <v>1</v>
      </c>
      <c r="R19" s="112">
        <f>IF($Q19&lt;=0,1,$Q19)</f>
        <v>1</v>
      </c>
      <c r="S19" s="110">
        <f>$I19-$P19</f>
        <v>18</v>
      </c>
      <c r="T19" s="112">
        <f>IF($S19=19,10,IF($S19=18,5,IF($S19=9,5,IF($S19=8,5,I19))))</f>
        <v>5</v>
      </c>
      <c r="U19" s="114" t="s">
        <v>8</v>
      </c>
      <c r="V19" s="117" t="str">
        <f>IF(AND($U19="PROBABILIDAD",$R19=1),$XET$6,IF(AND($U19="PROBABILIDAD",$R19=2),$XET$5,IF(AND($U19="PROBABILIDAD",$R19=3),$XET$4,IF(AND($U19="PROBABILIDAD",$R19=4),$XET$3,IF(AND($U19="PROBABILIDAD",$R19=5),$XET$2,$F19)))))</f>
        <v>(1) RARA VEZ</v>
      </c>
      <c r="W19" s="147">
        <f>IF($U19="PROBABILIDAD",$R19,$G19)</f>
        <v>1</v>
      </c>
      <c r="X19" s="150" t="str">
        <f>IF(AND($U19="IMPACTO",$S19=18),$XET$9,IF(AND($U19="IMPACTO",$S19=19),$XEU$9,IF(AND($U19="IMPACTO",$S19=20),$XEV$9,IF(AND($U19="IMPACTO",$S19&lt;10),$XET$9,$H19))))</f>
        <v>(20) CATASTROFICO</v>
      </c>
      <c r="Y19" s="153" t="str">
        <f>IF($U19="IMPACTO",$T19,$I19)</f>
        <v>20</v>
      </c>
      <c r="Z19" s="154">
        <f>+W19*Y19</f>
        <v>20</v>
      </c>
      <c r="AA19" s="206" t="s">
        <v>158</v>
      </c>
      <c r="AB19" s="138" t="s">
        <v>152</v>
      </c>
      <c r="AC19" s="101" t="s">
        <v>159</v>
      </c>
      <c r="AD19" s="104" t="s">
        <v>153</v>
      </c>
      <c r="AE19" s="107">
        <v>43343</v>
      </c>
      <c r="AF19" s="101" t="s">
        <v>167</v>
      </c>
      <c r="AG19" s="104" t="s">
        <v>160</v>
      </c>
      <c r="AH19" s="144" t="s">
        <v>162</v>
      </c>
    </row>
    <row r="20" spans="1:34" ht="48" customHeight="1" x14ac:dyDescent="0.25">
      <c r="A20" s="100"/>
      <c r="B20" s="160"/>
      <c r="C20" s="129"/>
      <c r="D20" s="128"/>
      <c r="E20" s="132"/>
      <c r="F20" s="134"/>
      <c r="G20" s="129"/>
      <c r="H20" s="136"/>
      <c r="I20" s="120"/>
      <c r="J20" s="122"/>
      <c r="K20" s="124"/>
      <c r="L20" s="25" t="s">
        <v>7</v>
      </c>
      <c r="M20" s="3" t="s">
        <v>11</v>
      </c>
      <c r="N20" s="2">
        <f>IF(M20="SÍ",5,"0")</f>
        <v>5</v>
      </c>
      <c r="O20" s="120"/>
      <c r="P20" s="111"/>
      <c r="Q20" s="111"/>
      <c r="R20" s="113"/>
      <c r="S20" s="111"/>
      <c r="T20" s="113"/>
      <c r="U20" s="115"/>
      <c r="V20" s="118"/>
      <c r="W20" s="148"/>
      <c r="X20" s="151"/>
      <c r="Y20" s="153"/>
      <c r="Z20" s="155"/>
      <c r="AA20" s="108"/>
      <c r="AB20" s="156"/>
      <c r="AC20" s="102"/>
      <c r="AD20" s="105"/>
      <c r="AE20" s="108"/>
      <c r="AF20" s="142"/>
      <c r="AG20" s="105"/>
      <c r="AH20" s="145"/>
    </row>
    <row r="21" spans="1:34" ht="33" customHeight="1" x14ac:dyDescent="0.25">
      <c r="A21" s="100"/>
      <c r="B21" s="160"/>
      <c r="C21" s="129"/>
      <c r="D21" s="128"/>
      <c r="E21" s="132"/>
      <c r="F21" s="134"/>
      <c r="G21" s="129"/>
      <c r="H21" s="136"/>
      <c r="I21" s="120"/>
      <c r="J21" s="126" t="str">
        <f>IF(AND(J19&gt;=5,J19&lt;=10),"BAJA",IF(AND(J19&gt;=15,J19&lt;=25),"MODERADA",IF(AND(J19&gt;=30,J19&lt;=50),"ALTA",IF(AND(J19&gt;=60,J19&lt;=100),"EXTREMA",""))))</f>
        <v>EXTREMA</v>
      </c>
      <c r="K21" s="124"/>
      <c r="L21" s="26" t="s">
        <v>3</v>
      </c>
      <c r="M21" s="3" t="s">
        <v>12</v>
      </c>
      <c r="N21" s="2" t="str">
        <f>IF(M21="SÍ",15,"0")</f>
        <v>0</v>
      </c>
      <c r="O21" s="120"/>
      <c r="P21" s="111"/>
      <c r="Q21" s="111"/>
      <c r="R21" s="113"/>
      <c r="S21" s="111"/>
      <c r="T21" s="113"/>
      <c r="U21" s="115"/>
      <c r="V21" s="118"/>
      <c r="W21" s="148"/>
      <c r="X21" s="151"/>
      <c r="Y21" s="153"/>
      <c r="Z21" s="158" t="str">
        <f>IF(AND($Z19&gt;=5,$Z19&lt;=10),"BAJA",IF(AND($Z19&gt;=15,$Z19&lt;=25),"MODERADA",IF(AND($Z19&gt;=30,$Z19&lt;=50),"ALTA",IF(AND($Z19&gt;=60,$Z19&lt;=100),"EXTREMA",""))))</f>
        <v>MODERADA</v>
      </c>
      <c r="AA21" s="108"/>
      <c r="AB21" s="156"/>
      <c r="AC21" s="102"/>
      <c r="AD21" s="105"/>
      <c r="AE21" s="108"/>
      <c r="AF21" s="142"/>
      <c r="AG21" s="105"/>
      <c r="AH21" s="145"/>
    </row>
    <row r="22" spans="1:34" ht="26.25" customHeight="1" x14ac:dyDescent="0.25">
      <c r="A22" s="100"/>
      <c r="B22" s="160"/>
      <c r="C22" s="129"/>
      <c r="D22" s="128"/>
      <c r="E22" s="132"/>
      <c r="F22" s="134"/>
      <c r="G22" s="129"/>
      <c r="H22" s="136"/>
      <c r="I22" s="120"/>
      <c r="J22" s="126"/>
      <c r="K22" s="124"/>
      <c r="L22" s="26" t="s">
        <v>4</v>
      </c>
      <c r="M22" s="3" t="s">
        <v>11</v>
      </c>
      <c r="N22" s="2">
        <f>IF(M22="SÍ",10,"0")</f>
        <v>10</v>
      </c>
      <c r="O22" s="120"/>
      <c r="P22" s="111"/>
      <c r="Q22" s="111"/>
      <c r="R22" s="113"/>
      <c r="S22" s="111"/>
      <c r="T22" s="113"/>
      <c r="U22" s="115"/>
      <c r="V22" s="118"/>
      <c r="W22" s="148"/>
      <c r="X22" s="151"/>
      <c r="Y22" s="153"/>
      <c r="Z22" s="158"/>
      <c r="AA22" s="108"/>
      <c r="AB22" s="156"/>
      <c r="AC22" s="102"/>
      <c r="AD22" s="105"/>
      <c r="AE22" s="108"/>
      <c r="AF22" s="142"/>
      <c r="AG22" s="105"/>
      <c r="AH22" s="145"/>
    </row>
    <row r="23" spans="1:34" ht="45" customHeight="1" x14ac:dyDescent="0.25">
      <c r="A23" s="100"/>
      <c r="B23" s="160"/>
      <c r="C23" s="129"/>
      <c r="D23" s="128"/>
      <c r="E23" s="132"/>
      <c r="F23" s="134"/>
      <c r="G23" s="129"/>
      <c r="H23" s="136"/>
      <c r="I23" s="120"/>
      <c r="J23" s="126"/>
      <c r="K23" s="124"/>
      <c r="L23" s="25" t="s">
        <v>32</v>
      </c>
      <c r="M23" s="3" t="s">
        <v>11</v>
      </c>
      <c r="N23" s="2">
        <f>IF(M23="SÍ",15,"0")</f>
        <v>15</v>
      </c>
      <c r="O23" s="120"/>
      <c r="P23" s="111"/>
      <c r="Q23" s="111"/>
      <c r="R23" s="113"/>
      <c r="S23" s="111"/>
      <c r="T23" s="113"/>
      <c r="U23" s="115"/>
      <c r="V23" s="118"/>
      <c r="W23" s="148"/>
      <c r="X23" s="151"/>
      <c r="Y23" s="153"/>
      <c r="Z23" s="158"/>
      <c r="AA23" s="108"/>
      <c r="AB23" s="156"/>
      <c r="AC23" s="102"/>
      <c r="AD23" s="105"/>
      <c r="AE23" s="108"/>
      <c r="AF23" s="142"/>
      <c r="AG23" s="105"/>
      <c r="AH23" s="145"/>
    </row>
    <row r="24" spans="1:34" ht="51" customHeight="1" x14ac:dyDescent="0.25">
      <c r="A24" s="100"/>
      <c r="B24" s="160"/>
      <c r="C24" s="129"/>
      <c r="D24" s="128"/>
      <c r="E24" s="132"/>
      <c r="F24" s="134"/>
      <c r="G24" s="129"/>
      <c r="H24" s="136"/>
      <c r="I24" s="120"/>
      <c r="J24" s="126"/>
      <c r="K24" s="124"/>
      <c r="L24" s="25" t="s">
        <v>5</v>
      </c>
      <c r="M24" s="3" t="s">
        <v>11</v>
      </c>
      <c r="N24" s="2">
        <f>IF(M24="SÍ",10,"0")</f>
        <v>10</v>
      </c>
      <c r="O24" s="120"/>
      <c r="P24" s="111"/>
      <c r="Q24" s="111"/>
      <c r="R24" s="113"/>
      <c r="S24" s="111"/>
      <c r="T24" s="113"/>
      <c r="U24" s="115"/>
      <c r="V24" s="118"/>
      <c r="W24" s="148"/>
      <c r="X24" s="151"/>
      <c r="Y24" s="153"/>
      <c r="Z24" s="158"/>
      <c r="AA24" s="108"/>
      <c r="AB24" s="156"/>
      <c r="AC24" s="102"/>
      <c r="AD24" s="105"/>
      <c r="AE24" s="108"/>
      <c r="AF24" s="142"/>
      <c r="AG24" s="105"/>
      <c r="AH24" s="145"/>
    </row>
    <row r="25" spans="1:34" ht="39.75" customHeight="1" x14ac:dyDescent="0.25">
      <c r="A25" s="100"/>
      <c r="B25" s="161"/>
      <c r="C25" s="130"/>
      <c r="D25" s="162"/>
      <c r="E25" s="133"/>
      <c r="F25" s="135"/>
      <c r="G25" s="130"/>
      <c r="H25" s="137"/>
      <c r="I25" s="120"/>
      <c r="J25" s="127"/>
      <c r="K25" s="124"/>
      <c r="L25" s="27" t="s">
        <v>31</v>
      </c>
      <c r="M25" s="3" t="s">
        <v>11</v>
      </c>
      <c r="N25" s="2">
        <f>IF(M25="SÍ",30,"0")</f>
        <v>30</v>
      </c>
      <c r="O25" s="120"/>
      <c r="P25" s="111"/>
      <c r="Q25" s="111"/>
      <c r="R25" s="113"/>
      <c r="S25" s="111"/>
      <c r="T25" s="113"/>
      <c r="U25" s="116"/>
      <c r="V25" s="119"/>
      <c r="W25" s="149"/>
      <c r="X25" s="152"/>
      <c r="Y25" s="153"/>
      <c r="Z25" s="158"/>
      <c r="AA25" s="109"/>
      <c r="AB25" s="157"/>
      <c r="AC25" s="103"/>
      <c r="AD25" s="106"/>
      <c r="AE25" s="109"/>
      <c r="AF25" s="143"/>
      <c r="AG25" s="106"/>
      <c r="AH25" s="146"/>
    </row>
    <row r="26" spans="1:34" ht="21" customHeight="1" x14ac:dyDescent="0.25">
      <c r="A26" s="203" t="s">
        <v>55</v>
      </c>
      <c r="B26" s="203"/>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row>
    <row r="27" spans="1:34" ht="21.75" customHeight="1" x14ac:dyDescent="0.25">
      <c r="A27" s="87" t="s">
        <v>30</v>
      </c>
      <c r="B27" s="87"/>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row>
    <row r="28" spans="1:34" ht="27.75" customHeight="1" x14ac:dyDescent="0.25">
      <c r="A28" s="93" t="s">
        <v>77</v>
      </c>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5"/>
      <c r="AC28" s="89" t="s">
        <v>49</v>
      </c>
      <c r="AD28" s="89"/>
      <c r="AE28" s="89"/>
      <c r="AF28" s="89" t="s">
        <v>26</v>
      </c>
      <c r="AG28" s="89"/>
      <c r="AH28" s="89"/>
    </row>
    <row r="29" spans="1:34" s="5" customFormat="1" ht="14.25" customHeight="1" x14ac:dyDescent="0.25">
      <c r="A29" s="96"/>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8"/>
      <c r="AC29" s="90"/>
      <c r="AD29" s="91"/>
      <c r="AE29" s="92"/>
      <c r="AF29" s="90"/>
      <c r="AG29" s="91"/>
      <c r="AH29" s="92"/>
    </row>
    <row r="30" spans="1:34" s="5" customFormat="1" ht="12.75" customHeight="1" x14ac:dyDescent="0.25">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7"/>
      <c r="AC30" s="78"/>
      <c r="AD30" s="78"/>
      <c r="AE30" s="78"/>
      <c r="AF30" s="78"/>
      <c r="AG30" s="78"/>
      <c r="AH30" s="78"/>
    </row>
    <row r="31" spans="1:34" s="5" customFormat="1" ht="17.25" customHeight="1" x14ac:dyDescent="0.25">
      <c r="A31" s="75"/>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7"/>
      <c r="AC31" s="78"/>
      <c r="AD31" s="78"/>
      <c r="AE31" s="78"/>
      <c r="AF31" s="78"/>
      <c r="AG31" s="78"/>
      <c r="AH31" s="78"/>
    </row>
    <row r="32" spans="1:34" ht="15" customHeight="1" x14ac:dyDescent="0.25">
      <c r="A32" s="75"/>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7"/>
      <c r="AC32" s="78"/>
      <c r="AD32" s="78"/>
      <c r="AE32" s="78"/>
      <c r="AF32" s="78"/>
      <c r="AG32" s="78"/>
      <c r="AH32" s="78"/>
    </row>
    <row r="33" spans="1:34" ht="30.75" customHeight="1" x14ac:dyDescent="0.25">
      <c r="A33" s="79" t="s">
        <v>33</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1"/>
    </row>
    <row r="34" spans="1:34" s="30" customFormat="1" ht="27.75" customHeight="1" x14ac:dyDescent="0.25">
      <c r="A34" s="235" t="s">
        <v>26</v>
      </c>
      <c r="B34" s="235"/>
      <c r="C34" s="235"/>
      <c r="D34" s="235"/>
      <c r="E34" s="235"/>
      <c r="F34" s="235" t="s">
        <v>67</v>
      </c>
      <c r="G34" s="235"/>
      <c r="H34" s="235"/>
      <c r="I34" s="235"/>
      <c r="J34" s="235"/>
      <c r="K34" s="235"/>
      <c r="L34" s="235"/>
      <c r="M34" s="235" t="s">
        <v>57</v>
      </c>
      <c r="N34" s="235"/>
      <c r="O34" s="235"/>
      <c r="P34" s="235"/>
      <c r="Q34" s="235"/>
      <c r="R34" s="235"/>
      <c r="S34" s="235"/>
      <c r="T34" s="235"/>
      <c r="U34" s="235"/>
      <c r="V34" s="235"/>
      <c r="W34" s="235"/>
      <c r="X34" s="235"/>
      <c r="Y34" s="235"/>
      <c r="Z34" s="235"/>
      <c r="AA34" s="235"/>
      <c r="AB34" s="235"/>
      <c r="AC34" s="235"/>
      <c r="AD34" s="236" t="str">
        <f>IF(Z7="X","APOYO OFICINA ASESORA DE PLANEACIÓN","APOYO OFICINA DE CONTROL INTERNO")</f>
        <v>APOYO OFICINA DE CONTROL INTERNO</v>
      </c>
      <c r="AE34" s="236"/>
      <c r="AF34" s="236"/>
      <c r="AG34" s="236"/>
      <c r="AH34" s="236"/>
    </row>
    <row r="35" spans="1:34" s="30" customFormat="1" ht="22.5" customHeight="1" x14ac:dyDescent="0.25">
      <c r="A35" s="29" t="s">
        <v>28</v>
      </c>
      <c r="B35" s="85" t="s">
        <v>168</v>
      </c>
      <c r="C35" s="85"/>
      <c r="D35" s="85"/>
      <c r="E35" s="85"/>
      <c r="F35" s="29" t="s">
        <v>28</v>
      </c>
      <c r="G35" s="47"/>
      <c r="H35" s="85" t="s">
        <v>155</v>
      </c>
      <c r="I35" s="85"/>
      <c r="J35" s="85"/>
      <c r="K35" s="85"/>
      <c r="L35" s="85"/>
      <c r="M35" s="86" t="s">
        <v>28</v>
      </c>
      <c r="N35" s="86"/>
      <c r="O35" s="86"/>
      <c r="P35" s="86"/>
      <c r="Q35" s="86"/>
      <c r="R35" s="86"/>
      <c r="S35" s="86"/>
      <c r="T35" s="86"/>
      <c r="U35" s="86"/>
      <c r="V35" s="78" t="s">
        <v>155</v>
      </c>
      <c r="W35" s="78"/>
      <c r="X35" s="78"/>
      <c r="Y35" s="78"/>
      <c r="Z35" s="78"/>
      <c r="AA35" s="78"/>
      <c r="AB35" s="78"/>
      <c r="AC35" s="78"/>
      <c r="AD35" s="48" t="s">
        <v>28</v>
      </c>
      <c r="AE35" s="78"/>
      <c r="AF35" s="78"/>
      <c r="AG35" s="78"/>
      <c r="AH35" s="78"/>
    </row>
    <row r="36" spans="1:34" ht="22.5" customHeight="1" x14ac:dyDescent="0.25">
      <c r="A36" s="29" t="s">
        <v>29</v>
      </c>
      <c r="B36" s="85" t="s">
        <v>154</v>
      </c>
      <c r="C36" s="85"/>
      <c r="D36" s="85"/>
      <c r="E36" s="85"/>
      <c r="F36" s="29" t="s">
        <v>29</v>
      </c>
      <c r="G36" s="47"/>
      <c r="H36" s="85" t="s">
        <v>156</v>
      </c>
      <c r="I36" s="85"/>
      <c r="J36" s="85"/>
      <c r="K36" s="85"/>
      <c r="L36" s="85"/>
      <c r="M36" s="86" t="s">
        <v>29</v>
      </c>
      <c r="N36" s="86"/>
      <c r="O36" s="86"/>
      <c r="P36" s="86"/>
      <c r="Q36" s="86"/>
      <c r="R36" s="86"/>
      <c r="S36" s="86"/>
      <c r="T36" s="86"/>
      <c r="U36" s="86"/>
      <c r="V36" s="78" t="s">
        <v>156</v>
      </c>
      <c r="W36" s="78"/>
      <c r="X36" s="78"/>
      <c r="Y36" s="78"/>
      <c r="Z36" s="78"/>
      <c r="AA36" s="78"/>
      <c r="AB36" s="78"/>
      <c r="AC36" s="78"/>
      <c r="AD36" s="48" t="s">
        <v>29</v>
      </c>
      <c r="AE36" s="78"/>
      <c r="AF36" s="78"/>
      <c r="AG36" s="78"/>
      <c r="AH36" s="78"/>
    </row>
  </sheetData>
  <sheetProtection selectLockedCells="1"/>
  <mergeCells count="120">
    <mergeCell ref="A34:E34"/>
    <mergeCell ref="F34:L34"/>
    <mergeCell ref="M34:AC34"/>
    <mergeCell ref="AD34:AH34"/>
    <mergeCell ref="B36:E36"/>
    <mergeCell ref="H36:L36"/>
    <mergeCell ref="M36:U36"/>
    <mergeCell ref="V36:AC36"/>
    <mergeCell ref="AE36:AH36"/>
    <mergeCell ref="A26:AH26"/>
    <mergeCell ref="A7:B7"/>
    <mergeCell ref="C7:E7"/>
    <mergeCell ref="AA12:AA18"/>
    <mergeCell ref="AA19:AA25"/>
    <mergeCell ref="F10:J10"/>
    <mergeCell ref="L10:L11"/>
    <mergeCell ref="M10:M11"/>
    <mergeCell ref="U10:U11"/>
    <mergeCell ref="V10:Z10"/>
    <mergeCell ref="C12:C18"/>
    <mergeCell ref="E12:E18"/>
    <mergeCell ref="F12:F18"/>
    <mergeCell ref="G12:G18"/>
    <mergeCell ref="AE8:AH10"/>
    <mergeCell ref="R12:R18"/>
    <mergeCell ref="S12:S18"/>
    <mergeCell ref="AH12:AH18"/>
    <mergeCell ref="J14:J18"/>
    <mergeCell ref="Z14:Z18"/>
    <mergeCell ref="AD12:AD18"/>
    <mergeCell ref="AE12:AE18"/>
    <mergeCell ref="AF12:AF18"/>
    <mergeCell ref="AG12:AG18"/>
    <mergeCell ref="XET7:XEU7"/>
    <mergeCell ref="A8:E8"/>
    <mergeCell ref="XET8:XEU8"/>
    <mergeCell ref="A9:A11"/>
    <mergeCell ref="C9:C11"/>
    <mergeCell ref="D9:D11"/>
    <mergeCell ref="B9:B11"/>
    <mergeCell ref="E9:E11"/>
    <mergeCell ref="F9:J9"/>
    <mergeCell ref="K9:K11"/>
    <mergeCell ref="AE7:AF7"/>
    <mergeCell ref="L9:Z9"/>
    <mergeCell ref="AA8:AD10"/>
    <mergeCell ref="F8:Z8"/>
    <mergeCell ref="D12:D18"/>
    <mergeCell ref="B12:B25"/>
    <mergeCell ref="D19:D25"/>
    <mergeCell ref="W12:W18"/>
    <mergeCell ref="X12:X18"/>
    <mergeCell ref="Y12:Y18"/>
    <mergeCell ref="Z12:Z13"/>
    <mergeCell ref="P12:P18"/>
    <mergeCell ref="Q12:Q18"/>
    <mergeCell ref="T12:T18"/>
    <mergeCell ref="U12:U18"/>
    <mergeCell ref="H12:H18"/>
    <mergeCell ref="I12:I18"/>
    <mergeCell ref="J12:J13"/>
    <mergeCell ref="K12:K18"/>
    <mergeCell ref="O12:O18"/>
    <mergeCell ref="AF19:AF25"/>
    <mergeCell ref="AG19:AG25"/>
    <mergeCell ref="AH19:AH25"/>
    <mergeCell ref="W19:W25"/>
    <mergeCell ref="X19:X25"/>
    <mergeCell ref="Y19:Y25"/>
    <mergeCell ref="Z19:Z20"/>
    <mergeCell ref="AB19:AB25"/>
    <mergeCell ref="Z21:Z25"/>
    <mergeCell ref="A12:A25"/>
    <mergeCell ref="AC19:AC25"/>
    <mergeCell ref="AD19:AD25"/>
    <mergeCell ref="AE19:AE25"/>
    <mergeCell ref="Q19:Q25"/>
    <mergeCell ref="R19:R25"/>
    <mergeCell ref="S19:S25"/>
    <mergeCell ref="T19:T25"/>
    <mergeCell ref="U19:U25"/>
    <mergeCell ref="V19:V25"/>
    <mergeCell ref="I19:I25"/>
    <mergeCell ref="J19:J20"/>
    <mergeCell ref="K19:K25"/>
    <mergeCell ref="O19:O25"/>
    <mergeCell ref="P19:P25"/>
    <mergeCell ref="J21:J25"/>
    <mergeCell ref="C19:C25"/>
    <mergeCell ref="E19:E25"/>
    <mergeCell ref="F19:F25"/>
    <mergeCell ref="G19:G25"/>
    <mergeCell ref="H19:H25"/>
    <mergeCell ref="AB12:AB18"/>
    <mergeCell ref="AC12:AC18"/>
    <mergeCell ref="V12:V18"/>
    <mergeCell ref="A32:AB32"/>
    <mergeCell ref="AC32:AE32"/>
    <mergeCell ref="AF32:AH32"/>
    <mergeCell ref="A33:AH33"/>
    <mergeCell ref="M7:V7"/>
    <mergeCell ref="F7:L7"/>
    <mergeCell ref="AE35:AH35"/>
    <mergeCell ref="V35:AC35"/>
    <mergeCell ref="B35:E35"/>
    <mergeCell ref="H35:L35"/>
    <mergeCell ref="M35:U35"/>
    <mergeCell ref="AC30:AE30"/>
    <mergeCell ref="AF30:AH30"/>
    <mergeCell ref="AC31:AE31"/>
    <mergeCell ref="AF31:AH31"/>
    <mergeCell ref="A27:AH27"/>
    <mergeCell ref="AC28:AE28"/>
    <mergeCell ref="AF28:AH28"/>
    <mergeCell ref="AC29:AE29"/>
    <mergeCell ref="AF29:AH29"/>
    <mergeCell ref="A28:AB28"/>
    <mergeCell ref="A29:AB29"/>
    <mergeCell ref="A30:AB30"/>
    <mergeCell ref="A31:AB31"/>
  </mergeCells>
  <conditionalFormatting sqref="J12:J18">
    <cfRule type="expression" dxfId="15" priority="29">
      <formula>$J$14="BAJA"</formula>
    </cfRule>
    <cfRule type="expression" dxfId="14" priority="30">
      <formula>$J$14="MODERADA"</formula>
    </cfRule>
    <cfRule type="expression" dxfId="13" priority="31">
      <formula>$J$14="ALTA"</formula>
    </cfRule>
    <cfRule type="expression" dxfId="12" priority="32">
      <formula>$J$14="EXTREMA"</formula>
    </cfRule>
  </conditionalFormatting>
  <conditionalFormatting sqref="Z12:Z18">
    <cfRule type="expression" dxfId="11" priority="25">
      <formula>$Z$14="MODERADA"</formula>
    </cfRule>
    <cfRule type="expression" dxfId="10" priority="26">
      <formula>$Z$14="EXTREMA"</formula>
    </cfRule>
    <cfRule type="expression" dxfId="9" priority="27">
      <formula>$Z$14="ALTA"</formula>
    </cfRule>
    <cfRule type="expression" dxfId="8" priority="28">
      <formula>$Z$14="BAJA"</formula>
    </cfRule>
  </conditionalFormatting>
  <conditionalFormatting sqref="Z19:Z25">
    <cfRule type="expression" dxfId="7" priority="21">
      <formula>$Z$21="MODERADA"</formula>
    </cfRule>
    <cfRule type="expression" dxfId="6" priority="22">
      <formula>$Z$21="EXTREMA"</formula>
    </cfRule>
    <cfRule type="expression" dxfId="5" priority="23">
      <formula>$Z$21="ALTA"</formula>
    </cfRule>
    <cfRule type="expression" dxfId="4" priority="24">
      <formula>$Z$21="BAJA"</formula>
    </cfRule>
  </conditionalFormatting>
  <conditionalFormatting sqref="J19 J21">
    <cfRule type="expression" dxfId="3" priority="17">
      <formula>$J$21="BAJA"</formula>
    </cfRule>
    <cfRule type="expression" dxfId="2" priority="18">
      <formula>$J$21="MODERADA"</formula>
    </cfRule>
    <cfRule type="expression" dxfId="1" priority="19">
      <formula>$J$21="ALTA"</formula>
    </cfRule>
    <cfRule type="expression" dxfId="0" priority="20">
      <formula>$J$21="EXTREMA"</formula>
    </cfRule>
  </conditionalFormatting>
  <dataValidations count="4">
    <dataValidation type="list" allowBlank="1" showInputMessage="1" showErrorMessage="1" sqref="M12:M25">
      <formula1>$XET$11:$XEU$11</formula1>
    </dataValidation>
    <dataValidation type="list" allowBlank="1" showInputMessage="1" showErrorMessage="1" sqref="F12:F25">
      <formula1>$XET$2:$XET$6</formula1>
    </dataValidation>
    <dataValidation type="list" allowBlank="1" showInputMessage="1" showErrorMessage="1" sqref="H12:H25">
      <formula1>$XET$9:$XEV$9</formula1>
    </dataValidation>
    <dataValidation type="list" allowBlank="1" showInputMessage="1" showErrorMessage="1" sqref="U12:U25">
      <formula1>$XEV$11:$XFD$11</formula1>
    </dataValidation>
  </dataValidations>
  <printOptions horizontalCentered="1"/>
  <pageMargins left="0" right="0" top="0.39370078740157483" bottom="0.51181102362204722" header="0.31496062992125984" footer="0.31496062992125984"/>
  <pageSetup scale="30" orientation="landscape" r:id="rId1"/>
  <colBreaks count="1" manualBreakCount="1">
    <brk id="3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15" zoomScale="70" zoomScaleNormal="70" workbookViewId="0">
      <selection activeCell="B26" sqref="B26"/>
    </sheetView>
  </sheetViews>
  <sheetFormatPr baseColWidth="10" defaultRowHeight="15.75" x14ac:dyDescent="0.25"/>
  <cols>
    <col min="1" max="1" width="32.42578125" style="34" customWidth="1"/>
    <col min="2" max="2" width="26.85546875" style="33" customWidth="1"/>
    <col min="3" max="3" width="179" style="32" customWidth="1"/>
    <col min="4" max="4" width="34.140625" style="31" customWidth="1"/>
    <col min="5" max="16384" width="11.42578125" style="31"/>
  </cols>
  <sheetData>
    <row r="1" spans="1:3" ht="30" customHeight="1" x14ac:dyDescent="0.35">
      <c r="A1" s="247" t="s">
        <v>24</v>
      </c>
      <c r="B1" s="248"/>
      <c r="C1" s="249"/>
    </row>
    <row r="2" spans="1:3" ht="95.25" customHeight="1" x14ac:dyDescent="0.25">
      <c r="A2" s="250" t="s">
        <v>105</v>
      </c>
      <c r="B2" s="251"/>
      <c r="C2" s="252"/>
    </row>
    <row r="3" spans="1:3" ht="33.75" customHeight="1" x14ac:dyDescent="0.25">
      <c r="A3" s="44" t="s">
        <v>58</v>
      </c>
      <c r="B3" s="244" t="s">
        <v>104</v>
      </c>
      <c r="C3" s="245"/>
    </row>
    <row r="4" spans="1:3" ht="51.75" customHeight="1" x14ac:dyDescent="0.25">
      <c r="A4" s="43" t="s">
        <v>103</v>
      </c>
      <c r="B4" s="243" t="s">
        <v>102</v>
      </c>
      <c r="C4" s="246"/>
    </row>
    <row r="5" spans="1:3" ht="15" customHeight="1" x14ac:dyDescent="0.25">
      <c r="A5" s="253" t="s">
        <v>101</v>
      </c>
      <c r="B5" s="255" t="s">
        <v>100</v>
      </c>
      <c r="C5" s="256"/>
    </row>
    <row r="6" spans="1:3" ht="86.25" customHeight="1" x14ac:dyDescent="0.25">
      <c r="A6" s="254"/>
      <c r="B6" s="257"/>
      <c r="C6" s="258"/>
    </row>
    <row r="7" spans="1:3" s="42" customFormat="1" ht="36" customHeight="1" x14ac:dyDescent="0.25">
      <c r="A7" s="40" t="s">
        <v>35</v>
      </c>
      <c r="B7" s="237" t="s">
        <v>99</v>
      </c>
      <c r="C7" s="238"/>
    </row>
    <row r="8" spans="1:3" s="42" customFormat="1" ht="246.75" customHeight="1" x14ac:dyDescent="0.25">
      <c r="A8" s="40" t="s">
        <v>98</v>
      </c>
      <c r="B8" s="237" t="s">
        <v>97</v>
      </c>
      <c r="C8" s="238"/>
    </row>
    <row r="9" spans="1:3" ht="174.75" customHeight="1" x14ac:dyDescent="0.25">
      <c r="A9" s="40" t="s">
        <v>36</v>
      </c>
      <c r="B9" s="237" t="s">
        <v>96</v>
      </c>
      <c r="C9" s="238"/>
    </row>
    <row r="10" spans="1:3" ht="48.75" customHeight="1" x14ac:dyDescent="0.25">
      <c r="A10" s="40" t="s">
        <v>37</v>
      </c>
      <c r="B10" s="237" t="s">
        <v>95</v>
      </c>
      <c r="C10" s="238"/>
    </row>
    <row r="11" spans="1:3" ht="360.75" customHeight="1" x14ac:dyDescent="0.25">
      <c r="A11" s="239" t="s">
        <v>94</v>
      </c>
      <c r="B11" s="37" t="s">
        <v>8</v>
      </c>
      <c r="C11" s="36" t="s">
        <v>93</v>
      </c>
    </row>
    <row r="12" spans="1:3" ht="409.5" customHeight="1" x14ac:dyDescent="0.25">
      <c r="A12" s="240"/>
      <c r="B12" s="262" t="s">
        <v>9</v>
      </c>
      <c r="C12" s="259" t="s">
        <v>135</v>
      </c>
    </row>
    <row r="13" spans="1:3" ht="324.75" customHeight="1" x14ac:dyDescent="0.25">
      <c r="A13" s="240"/>
      <c r="B13" s="263"/>
      <c r="C13" s="260"/>
    </row>
    <row r="14" spans="1:3" ht="409.6" customHeight="1" x14ac:dyDescent="0.25">
      <c r="A14" s="240"/>
      <c r="B14" s="264"/>
      <c r="C14" s="261"/>
    </row>
    <row r="15" spans="1:3" ht="55.5" customHeight="1" x14ac:dyDescent="0.25">
      <c r="A15" s="240"/>
      <c r="B15" s="37" t="s">
        <v>10</v>
      </c>
      <c r="C15" s="36" t="s">
        <v>92</v>
      </c>
    </row>
    <row r="16" spans="1:3" ht="34.5" customHeight="1" x14ac:dyDescent="0.25">
      <c r="A16" s="40" t="s">
        <v>51</v>
      </c>
      <c r="B16" s="241" t="s">
        <v>91</v>
      </c>
      <c r="C16" s="242"/>
    </row>
    <row r="17" spans="1:3" ht="45.75" customHeight="1" x14ac:dyDescent="0.25">
      <c r="A17" s="40" t="s">
        <v>90</v>
      </c>
      <c r="B17" s="237" t="s">
        <v>50</v>
      </c>
      <c r="C17" s="238"/>
    </row>
    <row r="18" spans="1:3" ht="118.5" customHeight="1" x14ac:dyDescent="0.25">
      <c r="A18" s="41" t="s">
        <v>39</v>
      </c>
      <c r="B18" s="37" t="s">
        <v>40</v>
      </c>
      <c r="C18" s="36" t="s">
        <v>89</v>
      </c>
    </row>
    <row r="19" spans="1:3" ht="41.25" customHeight="1" x14ac:dyDescent="0.25">
      <c r="A19" s="40" t="s">
        <v>54</v>
      </c>
      <c r="B19" s="237" t="s">
        <v>88</v>
      </c>
      <c r="C19" s="238"/>
    </row>
    <row r="20" spans="1:3" ht="33" customHeight="1" x14ac:dyDescent="0.25">
      <c r="A20" s="253" t="s">
        <v>87</v>
      </c>
      <c r="B20" s="37" t="s">
        <v>41</v>
      </c>
      <c r="C20" s="36" t="s">
        <v>86</v>
      </c>
    </row>
    <row r="21" spans="1:3" ht="35.25" customHeight="1" x14ac:dyDescent="0.25">
      <c r="A21" s="266"/>
      <c r="B21" s="37" t="s">
        <v>42</v>
      </c>
      <c r="C21" s="36" t="s">
        <v>85</v>
      </c>
    </row>
    <row r="22" spans="1:3" ht="26.25" customHeight="1" x14ac:dyDescent="0.25">
      <c r="A22" s="254"/>
      <c r="B22" s="37" t="s">
        <v>43</v>
      </c>
      <c r="C22" s="36" t="s">
        <v>84</v>
      </c>
    </row>
    <row r="23" spans="1:3" ht="28.5" customHeight="1" x14ac:dyDescent="0.25">
      <c r="A23" s="239" t="s">
        <v>83</v>
      </c>
      <c r="B23" s="39" t="s">
        <v>82</v>
      </c>
      <c r="C23" s="38" t="s">
        <v>81</v>
      </c>
    </row>
    <row r="24" spans="1:3" ht="36.75" customHeight="1" x14ac:dyDescent="0.25">
      <c r="A24" s="240"/>
      <c r="B24" s="37" t="s">
        <v>42</v>
      </c>
      <c r="C24" s="36" t="s">
        <v>80</v>
      </c>
    </row>
    <row r="25" spans="1:3" ht="19.5" customHeight="1" x14ac:dyDescent="0.25">
      <c r="A25" s="240"/>
      <c r="B25" s="37" t="s">
        <v>45</v>
      </c>
      <c r="C25" s="36" t="s">
        <v>79</v>
      </c>
    </row>
    <row r="26" spans="1:3" ht="24.75" customHeight="1" x14ac:dyDescent="0.25">
      <c r="A26" s="265"/>
      <c r="B26" s="37" t="s">
        <v>46</v>
      </c>
      <c r="C26" s="36" t="s">
        <v>78</v>
      </c>
    </row>
    <row r="27" spans="1:3" ht="30" customHeight="1" x14ac:dyDescent="0.25">
      <c r="A27" s="35" t="s">
        <v>77</v>
      </c>
      <c r="B27" s="244" t="s">
        <v>136</v>
      </c>
      <c r="C27" s="245"/>
    </row>
    <row r="28" spans="1:3" ht="35.25" customHeight="1" x14ac:dyDescent="0.25">
      <c r="A28" s="45" t="s">
        <v>33</v>
      </c>
      <c r="B28" s="243" t="s">
        <v>76</v>
      </c>
      <c r="C28" s="243"/>
    </row>
    <row r="29" spans="1:3" ht="64.5" customHeight="1" x14ac:dyDescent="0.25">
      <c r="A29" s="46" t="s">
        <v>106</v>
      </c>
      <c r="B29" s="243" t="s">
        <v>137</v>
      </c>
      <c r="C29" s="243"/>
    </row>
  </sheetData>
  <mergeCells count="21">
    <mergeCell ref="B29:C29"/>
    <mergeCell ref="B27:C27"/>
    <mergeCell ref="B28:C28"/>
    <mergeCell ref="B4:C4"/>
    <mergeCell ref="A1:C1"/>
    <mergeCell ref="A2:C2"/>
    <mergeCell ref="B3:C3"/>
    <mergeCell ref="A5:A6"/>
    <mergeCell ref="B5:C6"/>
    <mergeCell ref="B7:C7"/>
    <mergeCell ref="C12:C14"/>
    <mergeCell ref="B12:B14"/>
    <mergeCell ref="A23:A26"/>
    <mergeCell ref="B19:C19"/>
    <mergeCell ref="A20:A22"/>
    <mergeCell ref="B8:C8"/>
    <mergeCell ref="B9:C9"/>
    <mergeCell ref="B10:C10"/>
    <mergeCell ref="A11:A15"/>
    <mergeCell ref="B16:C16"/>
    <mergeCell ref="B17:C1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3" workbookViewId="0">
      <selection activeCell="F18" sqref="F18"/>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268" t="s">
        <v>107</v>
      </c>
      <c r="B1" s="269"/>
      <c r="C1" s="269"/>
      <c r="D1" s="270"/>
    </row>
    <row r="2" spans="1:4" ht="26.25" customHeight="1" thickBot="1" x14ac:dyDescent="0.3">
      <c r="A2" s="271" t="s">
        <v>108</v>
      </c>
      <c r="B2" s="49" t="s">
        <v>109</v>
      </c>
      <c r="C2" s="273" t="s">
        <v>111</v>
      </c>
      <c r="D2" s="274"/>
    </row>
    <row r="3" spans="1:4" ht="38.25" customHeight="1" thickBot="1" x14ac:dyDescent="0.3">
      <c r="A3" s="272"/>
      <c r="B3" s="50" t="s">
        <v>110</v>
      </c>
      <c r="C3" s="54" t="s">
        <v>112</v>
      </c>
      <c r="D3" s="54" t="s">
        <v>12</v>
      </c>
    </row>
    <row r="4" spans="1:4" ht="20.25" customHeight="1" thickBot="1" x14ac:dyDescent="0.3">
      <c r="A4" s="51">
        <v>1</v>
      </c>
      <c r="B4" s="52" t="s">
        <v>113</v>
      </c>
      <c r="C4" s="53" t="s">
        <v>139</v>
      </c>
      <c r="D4" s="53"/>
    </row>
    <row r="5" spans="1:4" ht="20.25" customHeight="1" thickBot="1" x14ac:dyDescent="0.3">
      <c r="A5" s="51">
        <v>2</v>
      </c>
      <c r="B5" s="52" t="s">
        <v>114</v>
      </c>
      <c r="C5" s="53" t="s">
        <v>139</v>
      </c>
      <c r="D5" s="53"/>
    </row>
    <row r="6" spans="1:4" ht="20.25" customHeight="1" thickBot="1" x14ac:dyDescent="0.3">
      <c r="A6" s="51">
        <v>3</v>
      </c>
      <c r="B6" s="52" t="s">
        <v>115</v>
      </c>
      <c r="C6" s="53" t="s">
        <v>139</v>
      </c>
      <c r="D6" s="53"/>
    </row>
    <row r="7" spans="1:4" ht="32.25" customHeight="1" thickBot="1" x14ac:dyDescent="0.3">
      <c r="A7" s="51">
        <v>4</v>
      </c>
      <c r="B7" s="52" t="s">
        <v>116</v>
      </c>
      <c r="C7" s="53" t="s">
        <v>139</v>
      </c>
      <c r="D7" s="53"/>
    </row>
    <row r="8" spans="1:4" ht="33.75" customHeight="1" thickBot="1" x14ac:dyDescent="0.3">
      <c r="A8" s="51">
        <v>5</v>
      </c>
      <c r="B8" s="52" t="s">
        <v>117</v>
      </c>
      <c r="C8" s="53" t="s">
        <v>139</v>
      </c>
      <c r="D8" s="53"/>
    </row>
    <row r="9" spans="1:4" ht="20.25" customHeight="1" thickBot="1" x14ac:dyDescent="0.3">
      <c r="A9" s="51">
        <v>6</v>
      </c>
      <c r="B9" s="52" t="s">
        <v>118</v>
      </c>
      <c r="C9" s="53" t="s">
        <v>139</v>
      </c>
      <c r="D9" s="53"/>
    </row>
    <row r="10" spans="1:4" ht="28.5" customHeight="1" thickBot="1" x14ac:dyDescent="0.3">
      <c r="A10" s="51">
        <v>7</v>
      </c>
      <c r="B10" s="52" t="s">
        <v>119</v>
      </c>
      <c r="C10" s="53"/>
      <c r="D10" s="53" t="s">
        <v>139</v>
      </c>
    </row>
    <row r="11" spans="1:4" ht="31.5" customHeight="1" thickBot="1" x14ac:dyDescent="0.3">
      <c r="A11" s="51">
        <v>8</v>
      </c>
      <c r="B11" s="52" t="s">
        <v>120</v>
      </c>
      <c r="C11" s="53"/>
      <c r="D11" s="53" t="s">
        <v>139</v>
      </c>
    </row>
    <row r="12" spans="1:4" ht="20.25" customHeight="1" thickBot="1" x14ac:dyDescent="0.3">
      <c r="A12" s="51">
        <v>9</v>
      </c>
      <c r="B12" s="52" t="s">
        <v>121</v>
      </c>
      <c r="C12" s="53"/>
      <c r="D12" s="53" t="s">
        <v>139</v>
      </c>
    </row>
    <row r="13" spans="1:4" ht="31.5" customHeight="1" thickBot="1" x14ac:dyDescent="0.3">
      <c r="A13" s="51">
        <v>10</v>
      </c>
      <c r="B13" s="52" t="s">
        <v>122</v>
      </c>
      <c r="C13" s="53"/>
      <c r="D13" s="53" t="s">
        <v>139</v>
      </c>
    </row>
    <row r="14" spans="1:4" ht="20.25" customHeight="1" thickBot="1" x14ac:dyDescent="0.3">
      <c r="A14" s="51">
        <v>11</v>
      </c>
      <c r="B14" s="52" t="s">
        <v>123</v>
      </c>
      <c r="C14" s="53" t="s">
        <v>139</v>
      </c>
      <c r="D14" s="53"/>
    </row>
    <row r="15" spans="1:4" ht="20.25" customHeight="1" thickBot="1" x14ac:dyDescent="0.3">
      <c r="A15" s="51">
        <v>12</v>
      </c>
      <c r="B15" s="52" t="s">
        <v>124</v>
      </c>
      <c r="C15" s="53" t="s">
        <v>139</v>
      </c>
      <c r="D15" s="53"/>
    </row>
    <row r="16" spans="1:4" ht="20.25" customHeight="1" thickBot="1" x14ac:dyDescent="0.3">
      <c r="A16" s="51">
        <v>13</v>
      </c>
      <c r="B16" s="52" t="s">
        <v>125</v>
      </c>
      <c r="C16" s="53"/>
      <c r="D16" s="53" t="s">
        <v>139</v>
      </c>
    </row>
    <row r="17" spans="1:4" ht="20.25" customHeight="1" thickBot="1" x14ac:dyDescent="0.3">
      <c r="A17" s="51">
        <v>14</v>
      </c>
      <c r="B17" s="52" t="s">
        <v>126</v>
      </c>
      <c r="C17" s="53"/>
      <c r="D17" s="53" t="s">
        <v>139</v>
      </c>
    </row>
    <row r="18" spans="1:4" ht="20.25" customHeight="1" thickBot="1" x14ac:dyDescent="0.3">
      <c r="A18" s="51">
        <v>15</v>
      </c>
      <c r="B18" s="52" t="s">
        <v>127</v>
      </c>
      <c r="C18" s="53" t="s">
        <v>139</v>
      </c>
      <c r="D18" s="53"/>
    </row>
    <row r="19" spans="1:4" ht="20.25" customHeight="1" thickBot="1" x14ac:dyDescent="0.3">
      <c r="A19" s="51">
        <v>16</v>
      </c>
      <c r="B19" s="52" t="s">
        <v>128</v>
      </c>
      <c r="C19" s="53"/>
      <c r="D19" s="53" t="s">
        <v>139</v>
      </c>
    </row>
    <row r="20" spans="1:4" ht="20.25" customHeight="1" thickBot="1" x14ac:dyDescent="0.3">
      <c r="A20" s="51">
        <v>17</v>
      </c>
      <c r="B20" s="52" t="s">
        <v>129</v>
      </c>
      <c r="C20" s="53"/>
      <c r="D20" s="53" t="s">
        <v>139</v>
      </c>
    </row>
    <row r="21" spans="1:4" ht="20.25" customHeight="1" thickBot="1" x14ac:dyDescent="0.3">
      <c r="A21" s="51">
        <v>18</v>
      </c>
      <c r="B21" s="52" t="s">
        <v>130</v>
      </c>
      <c r="C21" s="53"/>
      <c r="D21" s="53" t="s">
        <v>139</v>
      </c>
    </row>
    <row r="22" spans="1:4" ht="32.25" customHeight="1" x14ac:dyDescent="0.25">
      <c r="A22" s="275" t="s">
        <v>131</v>
      </c>
      <c r="B22" s="276"/>
      <c r="C22" s="276"/>
      <c r="D22" s="277"/>
    </row>
    <row r="23" spans="1:4" ht="20.25" customHeight="1" x14ac:dyDescent="0.25">
      <c r="A23" s="278" t="s">
        <v>134</v>
      </c>
      <c r="B23" s="278"/>
      <c r="C23" s="278"/>
      <c r="D23" s="278"/>
    </row>
    <row r="24" spans="1:4" ht="19.5" customHeight="1" x14ac:dyDescent="0.25">
      <c r="A24" s="267" t="s">
        <v>133</v>
      </c>
      <c r="B24" s="267"/>
      <c r="C24" s="267"/>
      <c r="D24" s="267"/>
    </row>
    <row r="25" spans="1:4" ht="30" customHeight="1" x14ac:dyDescent="0.25">
      <c r="A25" s="267" t="s">
        <v>132</v>
      </c>
      <c r="B25" s="267"/>
      <c r="C25" s="267"/>
      <c r="D25" s="267"/>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4" workbookViewId="0">
      <selection activeCell="A24" sqref="A24:D24"/>
    </sheetView>
  </sheetViews>
  <sheetFormatPr baseColWidth="10" defaultRowHeight="15" x14ac:dyDescent="0.25"/>
  <cols>
    <col min="1" max="1" width="5" customWidth="1"/>
    <col min="2" max="2" width="60.7109375" customWidth="1"/>
    <col min="3" max="3" width="8.140625" style="73" customWidth="1"/>
    <col min="4" max="4" width="7.85546875" customWidth="1"/>
  </cols>
  <sheetData>
    <row r="1" spans="1:4" ht="26.25" customHeight="1" thickBot="1" x14ac:dyDescent="0.3">
      <c r="A1" s="268" t="s">
        <v>107</v>
      </c>
      <c r="B1" s="269"/>
      <c r="C1" s="269"/>
      <c r="D1" s="270"/>
    </row>
    <row r="2" spans="1:4" ht="26.25" customHeight="1" thickBot="1" x14ac:dyDescent="0.3">
      <c r="A2" s="271" t="s">
        <v>108</v>
      </c>
      <c r="B2" s="49" t="s">
        <v>109</v>
      </c>
      <c r="C2" s="273" t="s">
        <v>111</v>
      </c>
      <c r="D2" s="274"/>
    </row>
    <row r="3" spans="1:4" ht="38.25" customHeight="1" thickBot="1" x14ac:dyDescent="0.3">
      <c r="A3" s="272"/>
      <c r="B3" s="50" t="s">
        <v>110</v>
      </c>
      <c r="C3" s="54" t="s">
        <v>112</v>
      </c>
      <c r="D3" s="54" t="s">
        <v>12</v>
      </c>
    </row>
    <row r="4" spans="1:4" ht="20.25" customHeight="1" thickBot="1" x14ac:dyDescent="0.3">
      <c r="A4" s="51">
        <v>1</v>
      </c>
      <c r="B4" s="52" t="s">
        <v>113</v>
      </c>
      <c r="C4" s="72" t="s">
        <v>138</v>
      </c>
      <c r="D4" s="53"/>
    </row>
    <row r="5" spans="1:4" ht="20.25" customHeight="1" thickBot="1" x14ac:dyDescent="0.3">
      <c r="A5" s="51">
        <v>2</v>
      </c>
      <c r="B5" s="52" t="s">
        <v>114</v>
      </c>
      <c r="C5" s="72" t="s">
        <v>138</v>
      </c>
      <c r="D5" s="53"/>
    </row>
    <row r="6" spans="1:4" ht="20.25" customHeight="1" thickBot="1" x14ac:dyDescent="0.3">
      <c r="A6" s="51">
        <v>3</v>
      </c>
      <c r="B6" s="52" t="s">
        <v>115</v>
      </c>
      <c r="C6" s="72" t="s">
        <v>138</v>
      </c>
      <c r="D6" s="53"/>
    </row>
    <row r="7" spans="1:4" ht="32.25" customHeight="1" thickBot="1" x14ac:dyDescent="0.3">
      <c r="A7" s="51">
        <v>4</v>
      </c>
      <c r="B7" s="52" t="s">
        <v>116</v>
      </c>
      <c r="C7" s="72"/>
      <c r="D7" s="53" t="s">
        <v>138</v>
      </c>
    </row>
    <row r="8" spans="1:4" ht="33.75" customHeight="1" thickBot="1" x14ac:dyDescent="0.3">
      <c r="A8" s="51">
        <v>5</v>
      </c>
      <c r="B8" s="52" t="s">
        <v>117</v>
      </c>
      <c r="C8" s="72" t="s">
        <v>138</v>
      </c>
      <c r="D8" s="53"/>
    </row>
    <row r="9" spans="1:4" ht="20.25" customHeight="1" thickBot="1" x14ac:dyDescent="0.3">
      <c r="A9" s="51">
        <v>6</v>
      </c>
      <c r="B9" s="52" t="s">
        <v>118</v>
      </c>
      <c r="C9" s="72" t="s">
        <v>138</v>
      </c>
      <c r="D9" s="53"/>
    </row>
    <row r="10" spans="1:4" ht="28.5" customHeight="1" thickBot="1" x14ac:dyDescent="0.3">
      <c r="A10" s="51">
        <v>7</v>
      </c>
      <c r="B10" s="52" t="s">
        <v>119</v>
      </c>
      <c r="C10" s="72"/>
      <c r="D10" s="72" t="s">
        <v>138</v>
      </c>
    </row>
    <row r="11" spans="1:4" ht="31.5" customHeight="1" thickBot="1" x14ac:dyDescent="0.3">
      <c r="A11" s="51">
        <v>8</v>
      </c>
      <c r="B11" s="52" t="s">
        <v>120</v>
      </c>
      <c r="C11" s="72"/>
      <c r="D11" s="72" t="s">
        <v>138</v>
      </c>
    </row>
    <row r="12" spans="1:4" ht="20.25" customHeight="1" thickBot="1" x14ac:dyDescent="0.3">
      <c r="A12" s="51">
        <v>9</v>
      </c>
      <c r="B12" s="52" t="s">
        <v>121</v>
      </c>
      <c r="C12" s="72"/>
      <c r="D12" s="72" t="s">
        <v>138</v>
      </c>
    </row>
    <row r="13" spans="1:4" ht="31.5" customHeight="1" thickBot="1" x14ac:dyDescent="0.3">
      <c r="A13" s="51">
        <v>10</v>
      </c>
      <c r="B13" s="52" t="s">
        <v>122</v>
      </c>
      <c r="C13" s="72" t="s">
        <v>138</v>
      </c>
      <c r="D13" s="53"/>
    </row>
    <row r="14" spans="1:4" ht="20.25" customHeight="1" thickBot="1" x14ac:dyDescent="0.3">
      <c r="A14" s="51">
        <v>11</v>
      </c>
      <c r="B14" s="52" t="s">
        <v>123</v>
      </c>
      <c r="C14" s="72" t="s">
        <v>138</v>
      </c>
      <c r="D14" s="53"/>
    </row>
    <row r="15" spans="1:4" ht="20.25" customHeight="1" thickBot="1" x14ac:dyDescent="0.3">
      <c r="A15" s="51">
        <v>12</v>
      </c>
      <c r="B15" s="52" t="s">
        <v>124</v>
      </c>
      <c r="C15" s="72" t="s">
        <v>138</v>
      </c>
      <c r="D15" s="53"/>
    </row>
    <row r="16" spans="1:4" ht="20.25" customHeight="1" thickBot="1" x14ac:dyDescent="0.3">
      <c r="A16" s="51">
        <v>13</v>
      </c>
      <c r="B16" s="52" t="s">
        <v>125</v>
      </c>
      <c r="C16" s="72"/>
      <c r="D16" s="72" t="s">
        <v>138</v>
      </c>
    </row>
    <row r="17" spans="1:4" ht="20.25" customHeight="1" thickBot="1" x14ac:dyDescent="0.3">
      <c r="A17" s="51">
        <v>14</v>
      </c>
      <c r="B17" s="52" t="s">
        <v>126</v>
      </c>
      <c r="C17" s="72"/>
      <c r="D17" s="72" t="s">
        <v>138</v>
      </c>
    </row>
    <row r="18" spans="1:4" ht="20.25" customHeight="1" thickBot="1" x14ac:dyDescent="0.3">
      <c r="A18" s="51">
        <v>15</v>
      </c>
      <c r="B18" s="52" t="s">
        <v>127</v>
      </c>
      <c r="C18" s="72"/>
      <c r="D18" s="72" t="s">
        <v>138</v>
      </c>
    </row>
    <row r="19" spans="1:4" ht="20.25" customHeight="1" thickBot="1" x14ac:dyDescent="0.3">
      <c r="A19" s="51">
        <v>16</v>
      </c>
      <c r="B19" s="52" t="s">
        <v>128</v>
      </c>
      <c r="C19" s="72"/>
      <c r="D19" s="72" t="s">
        <v>138</v>
      </c>
    </row>
    <row r="20" spans="1:4" ht="20.25" customHeight="1" thickBot="1" x14ac:dyDescent="0.3">
      <c r="A20" s="51">
        <v>17</v>
      </c>
      <c r="B20" s="52" t="s">
        <v>129</v>
      </c>
      <c r="C20" s="72"/>
      <c r="D20" s="72" t="s">
        <v>138</v>
      </c>
    </row>
    <row r="21" spans="1:4" ht="20.25" customHeight="1" thickBot="1" x14ac:dyDescent="0.3">
      <c r="A21" s="51">
        <v>18</v>
      </c>
      <c r="B21" s="52" t="s">
        <v>130</v>
      </c>
      <c r="C21" s="72"/>
      <c r="D21" s="72" t="s">
        <v>138</v>
      </c>
    </row>
    <row r="22" spans="1:4" ht="32.25" customHeight="1" x14ac:dyDescent="0.25">
      <c r="A22" s="275" t="s">
        <v>140</v>
      </c>
      <c r="B22" s="276"/>
      <c r="C22" s="276"/>
      <c r="D22" s="277"/>
    </row>
    <row r="23" spans="1:4" ht="28.5" customHeight="1" x14ac:dyDescent="0.25">
      <c r="A23" s="278" t="s">
        <v>134</v>
      </c>
      <c r="B23" s="278"/>
      <c r="C23" s="278"/>
      <c r="D23" s="278"/>
    </row>
    <row r="24" spans="1:4" ht="23.25" customHeight="1" x14ac:dyDescent="0.25">
      <c r="A24" s="267" t="s">
        <v>133</v>
      </c>
      <c r="B24" s="267"/>
      <c r="C24" s="267"/>
      <c r="D24" s="267"/>
    </row>
    <row r="25" spans="1:4" ht="30" customHeight="1" x14ac:dyDescent="0.25">
      <c r="A25" s="267" t="s">
        <v>132</v>
      </c>
      <c r="B25" s="267"/>
      <c r="C25" s="267"/>
      <c r="D25" s="267"/>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L14" sqref="L14"/>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268" t="s">
        <v>107</v>
      </c>
      <c r="B1" s="269"/>
      <c r="C1" s="269"/>
      <c r="D1" s="270"/>
    </row>
    <row r="2" spans="1:4" ht="26.25" customHeight="1" thickBot="1" x14ac:dyDescent="0.3">
      <c r="A2" s="271" t="s">
        <v>108</v>
      </c>
      <c r="B2" s="49" t="s">
        <v>109</v>
      </c>
      <c r="C2" s="273" t="s">
        <v>111</v>
      </c>
      <c r="D2" s="274"/>
    </row>
    <row r="3" spans="1:4" ht="38.25" customHeight="1" thickBot="1" x14ac:dyDescent="0.3">
      <c r="A3" s="272"/>
      <c r="B3" s="50" t="s">
        <v>110</v>
      </c>
      <c r="C3" s="54" t="s">
        <v>112</v>
      </c>
      <c r="D3" s="54" t="s">
        <v>12</v>
      </c>
    </row>
    <row r="4" spans="1:4" ht="20.25" customHeight="1" thickBot="1" x14ac:dyDescent="0.3">
      <c r="A4" s="51">
        <v>1</v>
      </c>
      <c r="B4" s="52" t="s">
        <v>113</v>
      </c>
      <c r="C4" s="53"/>
      <c r="D4" s="53"/>
    </row>
    <row r="5" spans="1:4" ht="20.25" customHeight="1" thickBot="1" x14ac:dyDescent="0.3">
      <c r="A5" s="51">
        <v>2</v>
      </c>
      <c r="B5" s="52" t="s">
        <v>114</v>
      </c>
      <c r="C5" s="53"/>
      <c r="D5" s="53"/>
    </row>
    <row r="6" spans="1:4" ht="20.25" customHeight="1" thickBot="1" x14ac:dyDescent="0.3">
      <c r="A6" s="51">
        <v>3</v>
      </c>
      <c r="B6" s="52" t="s">
        <v>115</v>
      </c>
      <c r="C6" s="53"/>
      <c r="D6" s="53"/>
    </row>
    <row r="7" spans="1:4" ht="32.25" customHeight="1" thickBot="1" x14ac:dyDescent="0.3">
      <c r="A7" s="51">
        <v>4</v>
      </c>
      <c r="B7" s="52" t="s">
        <v>116</v>
      </c>
      <c r="C7" s="53"/>
      <c r="D7" s="53"/>
    </row>
    <row r="8" spans="1:4" ht="33.75" customHeight="1" thickBot="1" x14ac:dyDescent="0.3">
      <c r="A8" s="51">
        <v>5</v>
      </c>
      <c r="B8" s="52" t="s">
        <v>117</v>
      </c>
      <c r="C8" s="53"/>
      <c r="D8" s="53"/>
    </row>
    <row r="9" spans="1:4" ht="20.25" customHeight="1" thickBot="1" x14ac:dyDescent="0.3">
      <c r="A9" s="51">
        <v>6</v>
      </c>
      <c r="B9" s="52" t="s">
        <v>118</v>
      </c>
      <c r="C9" s="53"/>
      <c r="D9" s="53"/>
    </row>
    <row r="10" spans="1:4" ht="28.5" customHeight="1" thickBot="1" x14ac:dyDescent="0.3">
      <c r="A10" s="51">
        <v>7</v>
      </c>
      <c r="B10" s="52" t="s">
        <v>119</v>
      </c>
      <c r="C10" s="53"/>
      <c r="D10" s="53"/>
    </row>
    <row r="11" spans="1:4" ht="31.5" customHeight="1" thickBot="1" x14ac:dyDescent="0.3">
      <c r="A11" s="51">
        <v>8</v>
      </c>
      <c r="B11" s="52" t="s">
        <v>120</v>
      </c>
      <c r="C11" s="53"/>
      <c r="D11" s="53"/>
    </row>
    <row r="12" spans="1:4" ht="20.25" customHeight="1" thickBot="1" x14ac:dyDescent="0.3">
      <c r="A12" s="51">
        <v>9</v>
      </c>
      <c r="B12" s="52" t="s">
        <v>121</v>
      </c>
      <c r="C12" s="53"/>
      <c r="D12" s="53"/>
    </row>
    <row r="13" spans="1:4" ht="31.5" customHeight="1" thickBot="1" x14ac:dyDescent="0.3">
      <c r="A13" s="51">
        <v>10</v>
      </c>
      <c r="B13" s="52" t="s">
        <v>122</v>
      </c>
      <c r="C13" s="53"/>
      <c r="D13" s="53"/>
    </row>
    <row r="14" spans="1:4" ht="20.25" customHeight="1" thickBot="1" x14ac:dyDescent="0.3">
      <c r="A14" s="51">
        <v>11</v>
      </c>
      <c r="B14" s="52" t="s">
        <v>123</v>
      </c>
      <c r="C14" s="53"/>
      <c r="D14" s="53"/>
    </row>
    <row r="15" spans="1:4" ht="20.25" customHeight="1" thickBot="1" x14ac:dyDescent="0.3">
      <c r="A15" s="51">
        <v>12</v>
      </c>
      <c r="B15" s="52" t="s">
        <v>124</v>
      </c>
      <c r="C15" s="53"/>
      <c r="D15" s="53"/>
    </row>
    <row r="16" spans="1:4" ht="20.25" customHeight="1" thickBot="1" x14ac:dyDescent="0.3">
      <c r="A16" s="51">
        <v>13</v>
      </c>
      <c r="B16" s="52" t="s">
        <v>125</v>
      </c>
      <c r="C16" s="53"/>
      <c r="D16" s="53"/>
    </row>
    <row r="17" spans="1:4" ht="20.25" customHeight="1" thickBot="1" x14ac:dyDescent="0.3">
      <c r="A17" s="51">
        <v>14</v>
      </c>
      <c r="B17" s="52" t="s">
        <v>126</v>
      </c>
      <c r="C17" s="53"/>
      <c r="D17" s="53"/>
    </row>
    <row r="18" spans="1:4" ht="20.25" customHeight="1" thickBot="1" x14ac:dyDescent="0.3">
      <c r="A18" s="51">
        <v>15</v>
      </c>
      <c r="B18" s="52" t="s">
        <v>127</v>
      </c>
      <c r="C18" s="53"/>
      <c r="D18" s="53"/>
    </row>
    <row r="19" spans="1:4" ht="20.25" customHeight="1" thickBot="1" x14ac:dyDescent="0.3">
      <c r="A19" s="51">
        <v>16</v>
      </c>
      <c r="B19" s="52" t="s">
        <v>128</v>
      </c>
      <c r="C19" s="53"/>
      <c r="D19" s="53"/>
    </row>
    <row r="20" spans="1:4" ht="20.25" customHeight="1" thickBot="1" x14ac:dyDescent="0.3">
      <c r="A20" s="51">
        <v>17</v>
      </c>
      <c r="B20" s="52" t="s">
        <v>129</v>
      </c>
      <c r="C20" s="53"/>
      <c r="D20" s="53"/>
    </row>
    <row r="21" spans="1:4" ht="20.25" customHeight="1" thickBot="1" x14ac:dyDescent="0.3">
      <c r="A21" s="51">
        <v>18</v>
      </c>
      <c r="B21" s="52" t="s">
        <v>130</v>
      </c>
      <c r="C21" s="53"/>
      <c r="D21" s="53"/>
    </row>
    <row r="22" spans="1:4" ht="32.25" customHeight="1" x14ac:dyDescent="0.25">
      <c r="A22" s="275" t="s">
        <v>131</v>
      </c>
      <c r="B22" s="276"/>
      <c r="C22" s="276"/>
      <c r="D22" s="277"/>
    </row>
    <row r="23" spans="1:4" ht="20.25" customHeight="1" x14ac:dyDescent="0.25">
      <c r="A23" s="278" t="s">
        <v>134</v>
      </c>
      <c r="B23" s="278"/>
      <c r="C23" s="278"/>
      <c r="D23" s="278"/>
    </row>
    <row r="24" spans="1:4" ht="19.5" customHeight="1" x14ac:dyDescent="0.25">
      <c r="A24" s="267" t="s">
        <v>133</v>
      </c>
      <c r="B24" s="267"/>
      <c r="C24" s="267"/>
      <c r="D24" s="267"/>
    </row>
    <row r="25" spans="1:4" ht="30" customHeight="1" x14ac:dyDescent="0.25">
      <c r="A25" s="267" t="s">
        <v>132</v>
      </c>
      <c r="B25" s="267"/>
      <c r="C25" s="267"/>
      <c r="D25" s="267"/>
    </row>
  </sheetData>
  <mergeCells count="7">
    <mergeCell ref="A25:D25"/>
    <mergeCell ref="A1:D1"/>
    <mergeCell ref="A2:A3"/>
    <mergeCell ref="C2:D2"/>
    <mergeCell ref="A22:D22"/>
    <mergeCell ref="A23:D23"/>
    <mergeCell ref="A24:D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vt:lpstr>
      <vt:lpstr>INSTRUCTIVO DE DILIGENCIAMIENTO</vt:lpstr>
      <vt:lpstr>ENCUESTA IMPACTO 1 </vt:lpstr>
      <vt:lpstr>ENCUESTA IMPACTO 2</vt:lpstr>
      <vt:lpstr>ENCUESTA IMPACTO 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2018-09-14T14:29:37Z</dcterms:modified>
</cp:coreProperties>
</file>