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Z:\CARPETA COMPARTIDA CONTROL INTERNO\2019\SEGUIMIENTO MAPAS DE RIESGOS DE CORRUPCIÓN\SEGUIMIENTO 2-2019\"/>
    </mc:Choice>
  </mc:AlternateContent>
  <bookViews>
    <workbookView xWindow="0" yWindow="0" windowWidth="20490" windowHeight="7455" firstSheet="3" activeTab="8"/>
  </bookViews>
  <sheets>
    <sheet name="EMPRENDER" sheetId="14" r:id="rId1"/>
    <sheet name="EXTERNADO" sheetId="15" r:id="rId2"/>
    <sheet name="INTERNADO" sheetId="16" r:id="rId3"/>
    <sheet name="SALUD" sheetId="17" r:id="rId4"/>
    <sheet name="SICOSOCIAL" sheetId="18" r:id="rId5"/>
    <sheet name="SOCIOLEGAL" sheetId="19" r:id="rId6"/>
    <sheet name="EDUCACIÓN " sheetId="20" r:id="rId7"/>
    <sheet name="ESPIRITUALIDAD" sheetId="21" r:id="rId8"/>
    <sheet name="TERRITORIO" sheetId="22" r:id="rId9"/>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27" i="22" l="1"/>
  <c r="N18" i="22"/>
  <c r="N17" i="22"/>
  <c r="N16" i="22"/>
  <c r="N15" i="22"/>
  <c r="N14" i="22"/>
  <c r="N13" i="22"/>
  <c r="N12" i="22"/>
  <c r="O12" i="22" s="1"/>
  <c r="P12" i="22" s="1"/>
  <c r="Q12" i="22" s="1"/>
  <c r="R12" i="22" s="1"/>
  <c r="I12" i="22"/>
  <c r="Y12" i="22" s="1"/>
  <c r="G12" i="22"/>
  <c r="J12" i="22" s="1"/>
  <c r="J14" i="22" s="1"/>
  <c r="W12" i="22" l="1"/>
  <c r="Z12" i="22" s="1"/>
  <c r="Z14" i="22" s="1"/>
  <c r="V12" i="22"/>
  <c r="S12" i="22"/>
  <c r="T12" i="22" l="1"/>
  <c r="X12" i="22"/>
  <c r="AD49" i="21" l="1"/>
  <c r="N39" i="21"/>
  <c r="N38" i="21"/>
  <c r="N37" i="21"/>
  <c r="N36" i="21"/>
  <c r="N35" i="21"/>
  <c r="N34" i="21"/>
  <c r="N33" i="21"/>
  <c r="I33" i="21"/>
  <c r="Y33" i="21" s="1"/>
  <c r="G33" i="21"/>
  <c r="N32" i="21"/>
  <c r="N31" i="21"/>
  <c r="N30" i="21"/>
  <c r="N29" i="21"/>
  <c r="N28" i="21"/>
  <c r="N27" i="21"/>
  <c r="N26" i="21"/>
  <c r="O26" i="21" s="1"/>
  <c r="P26" i="21" s="1"/>
  <c r="S26" i="21" s="1"/>
  <c r="I26" i="21"/>
  <c r="Y26" i="21" s="1"/>
  <c r="G26" i="21"/>
  <c r="N25" i="21"/>
  <c r="N24" i="21"/>
  <c r="N23" i="21"/>
  <c r="N22" i="21"/>
  <c r="N21" i="21"/>
  <c r="N20" i="21"/>
  <c r="N19" i="21"/>
  <c r="I19" i="21"/>
  <c r="Y19" i="21" s="1"/>
  <c r="G19" i="21"/>
  <c r="N18" i="21"/>
  <c r="N17" i="21"/>
  <c r="N16" i="21"/>
  <c r="N15" i="21"/>
  <c r="N14" i="21"/>
  <c r="N13" i="21"/>
  <c r="N12" i="21"/>
  <c r="I12" i="21"/>
  <c r="G12" i="21"/>
  <c r="Q26" i="21" l="1"/>
  <c r="R26" i="21" s="1"/>
  <c r="O33" i="21"/>
  <c r="P33" i="21" s="1"/>
  <c r="Q33" i="21" s="1"/>
  <c r="R33" i="21" s="1"/>
  <c r="O12" i="21"/>
  <c r="P12" i="21" s="1"/>
  <c r="O19" i="21"/>
  <c r="P19" i="21" s="1"/>
  <c r="S19" i="21" s="1"/>
  <c r="T19" i="21" s="1"/>
  <c r="W33" i="21"/>
  <c r="Z33" i="21" s="1"/>
  <c r="Z35" i="21" s="1"/>
  <c r="V33" i="21"/>
  <c r="Q12" i="21"/>
  <c r="R12" i="21" s="1"/>
  <c r="V26" i="21"/>
  <c r="W26" i="21"/>
  <c r="Z26" i="21" s="1"/>
  <c r="Z28" i="21" s="1"/>
  <c r="S12" i="21"/>
  <c r="Q19" i="21"/>
  <c r="R19" i="21" s="1"/>
  <c r="X26" i="21"/>
  <c r="T26" i="21"/>
  <c r="J12" i="21"/>
  <c r="J14" i="21" s="1"/>
  <c r="J33" i="21"/>
  <c r="J35" i="21" s="1"/>
  <c r="Y12" i="21"/>
  <c r="J19" i="21"/>
  <c r="J21" i="21" s="1"/>
  <c r="S33" i="21"/>
  <c r="J26" i="21"/>
  <c r="J28" i="21" s="1"/>
  <c r="X19" i="21" l="1"/>
  <c r="V19" i="21"/>
  <c r="W19" i="21"/>
  <c r="Z19" i="21" s="1"/>
  <c r="Z21" i="21" s="1"/>
  <c r="T33" i="21"/>
  <c r="X33" i="21"/>
  <c r="X12" i="21"/>
  <c r="T12" i="21"/>
  <c r="V12" i="21"/>
  <c r="W12" i="21"/>
  <c r="Z12" i="21" s="1"/>
  <c r="Z14" i="21" s="1"/>
  <c r="AD41" i="20" l="1"/>
  <c r="N32" i="20"/>
  <c r="N31" i="20"/>
  <c r="N30" i="20"/>
  <c r="N29" i="20"/>
  <c r="N28" i="20"/>
  <c r="N27" i="20"/>
  <c r="N26" i="20"/>
  <c r="I26" i="20"/>
  <c r="G26" i="20"/>
  <c r="W26" i="20" s="1"/>
  <c r="N25" i="20"/>
  <c r="N24" i="20"/>
  <c r="N23" i="20"/>
  <c r="N22" i="20"/>
  <c r="N21" i="20"/>
  <c r="N20" i="20"/>
  <c r="N19" i="20"/>
  <c r="I19" i="20"/>
  <c r="Y19" i="20" s="1"/>
  <c r="G19" i="20"/>
  <c r="N18" i="20"/>
  <c r="N17" i="20"/>
  <c r="N16" i="20"/>
  <c r="N15" i="20"/>
  <c r="N14" i="20"/>
  <c r="N13" i="20"/>
  <c r="N12" i="20"/>
  <c r="I12" i="20"/>
  <c r="Y12" i="20" s="1"/>
  <c r="G12" i="20"/>
  <c r="O12" i="20" l="1"/>
  <c r="P12" i="20" s="1"/>
  <c r="S12" i="20" s="1"/>
  <c r="T12" i="20" s="1"/>
  <c r="O26" i="20"/>
  <c r="P26" i="20" s="1"/>
  <c r="S26" i="20" s="1"/>
  <c r="O19" i="20"/>
  <c r="P19" i="20" s="1"/>
  <c r="Q19" i="20" s="1"/>
  <c r="R19" i="20" s="1"/>
  <c r="T26" i="20"/>
  <c r="Y26" i="20" s="1"/>
  <c r="Z26" i="20" s="1"/>
  <c r="Z28" i="20" s="1"/>
  <c r="X26" i="20"/>
  <c r="J12" i="20"/>
  <c r="J14" i="20" s="1"/>
  <c r="J26" i="20"/>
  <c r="J28" i="20" s="1"/>
  <c r="Q26" i="20"/>
  <c r="R26" i="20" s="1"/>
  <c r="V26" i="20" s="1"/>
  <c r="J19" i="20"/>
  <c r="J21" i="20" s="1"/>
  <c r="AD27" i="19"/>
  <c r="N18" i="19"/>
  <c r="N17" i="19"/>
  <c r="N16" i="19"/>
  <c r="N15" i="19"/>
  <c r="N14" i="19"/>
  <c r="N13" i="19"/>
  <c r="N12" i="19"/>
  <c r="I12" i="19"/>
  <c r="Y12" i="19" s="1"/>
  <c r="G12" i="19"/>
  <c r="Q12" i="20" l="1"/>
  <c r="R12" i="20" s="1"/>
  <c r="V12" i="20" s="1"/>
  <c r="X12" i="20"/>
  <c r="S19" i="20"/>
  <c r="X19" i="20" s="1"/>
  <c r="O12" i="19"/>
  <c r="P12" i="19" s="1"/>
  <c r="S12" i="19" s="1"/>
  <c r="W19" i="20"/>
  <c r="Z19" i="20" s="1"/>
  <c r="Z21" i="20" s="1"/>
  <c r="V19" i="20"/>
  <c r="W12" i="20"/>
  <c r="Z12" i="20" s="1"/>
  <c r="Z14" i="20" s="1"/>
  <c r="T19" i="20"/>
  <c r="J12" i="19"/>
  <c r="J14" i="19" s="1"/>
  <c r="Q12" i="19" l="1"/>
  <c r="R12" i="19" s="1"/>
  <c r="T12" i="19"/>
  <c r="X12" i="19"/>
  <c r="V12" i="19" l="1"/>
  <c r="W12" i="19"/>
  <c r="Z12" i="19" s="1"/>
  <c r="Z14" i="19" s="1"/>
  <c r="N16" i="18"/>
  <c r="N15" i="18"/>
  <c r="N14" i="18"/>
  <c r="N13" i="18"/>
  <c r="N12" i="18"/>
  <c r="N11" i="18"/>
  <c r="N10" i="18"/>
  <c r="I10" i="18"/>
  <c r="Y10" i="18" s="1"/>
  <c r="G10" i="18"/>
  <c r="O10" i="18" l="1"/>
  <c r="P10" i="18" s="1"/>
  <c r="Q10" i="18" s="1"/>
  <c r="R10" i="18" s="1"/>
  <c r="J10" i="18"/>
  <c r="J12" i="18" s="1"/>
  <c r="S10" i="18" l="1"/>
  <c r="T10" i="18" s="1"/>
  <c r="V10" i="18"/>
  <c r="W10" i="18"/>
  <c r="Z10" i="18" s="1"/>
  <c r="Z12" i="18" s="1"/>
  <c r="X10" i="18"/>
  <c r="AD27" i="17" l="1"/>
  <c r="N18" i="17"/>
  <c r="N17" i="17"/>
  <c r="N16" i="17"/>
  <c r="N15" i="17"/>
  <c r="N14" i="17"/>
  <c r="O12" i="17" s="1"/>
  <c r="P12" i="17" s="1"/>
  <c r="S12" i="17" s="1"/>
  <c r="N13" i="17"/>
  <c r="N12" i="17"/>
  <c r="I12" i="17"/>
  <c r="Y12" i="17" s="1"/>
  <c r="G12" i="17"/>
  <c r="Q12" i="17" l="1"/>
  <c r="R12" i="17" s="1"/>
  <c r="T12" i="17"/>
  <c r="X12" i="17"/>
  <c r="J12" i="17"/>
  <c r="J14" i="17" s="1"/>
  <c r="W12" i="17" l="1"/>
  <c r="Z12" i="17" s="1"/>
  <c r="Z14" i="17" s="1"/>
  <c r="V12" i="17"/>
  <c r="AD48" i="16" l="1"/>
  <c r="N39" i="16"/>
  <c r="N38" i="16"/>
  <c r="N37" i="16"/>
  <c r="N36" i="16"/>
  <c r="N35" i="16"/>
  <c r="N34" i="16"/>
  <c r="O33" i="16"/>
  <c r="P33" i="16" s="1"/>
  <c r="S33" i="16" s="1"/>
  <c r="N33" i="16"/>
  <c r="I33" i="16"/>
  <c r="Y33" i="16" s="1"/>
  <c r="G33" i="16"/>
  <c r="N32" i="16"/>
  <c r="N31" i="16"/>
  <c r="N30" i="16"/>
  <c r="N29" i="16"/>
  <c r="N28" i="16"/>
  <c r="N27" i="16"/>
  <c r="N26" i="16"/>
  <c r="I26" i="16"/>
  <c r="Y26" i="16" s="1"/>
  <c r="G26" i="16"/>
  <c r="N25" i="16"/>
  <c r="N24" i="16"/>
  <c r="N23" i="16"/>
  <c r="N22" i="16"/>
  <c r="N21" i="16"/>
  <c r="N20" i="16"/>
  <c r="N19" i="16"/>
  <c r="I19" i="16"/>
  <c r="G19" i="16"/>
  <c r="W19" i="16" s="1"/>
  <c r="N18" i="16"/>
  <c r="N17" i="16"/>
  <c r="N16" i="16"/>
  <c r="N15" i="16"/>
  <c r="N14" i="16"/>
  <c r="N13" i="16"/>
  <c r="N12" i="16"/>
  <c r="I12" i="16"/>
  <c r="G12" i="16"/>
  <c r="J19" i="16" l="1"/>
  <c r="J21" i="16" s="1"/>
  <c r="O12" i="16"/>
  <c r="P12" i="16" s="1"/>
  <c r="Q12" i="16" s="1"/>
  <c r="R12" i="16" s="1"/>
  <c r="O19" i="16"/>
  <c r="P19" i="16" s="1"/>
  <c r="Q19" i="16" s="1"/>
  <c r="R19" i="16" s="1"/>
  <c r="V19" i="16" s="1"/>
  <c r="O26" i="16"/>
  <c r="P26" i="16" s="1"/>
  <c r="S26" i="16" s="1"/>
  <c r="X33" i="16"/>
  <c r="T33" i="16"/>
  <c r="S12" i="16"/>
  <c r="Q33" i="16"/>
  <c r="R33" i="16" s="1"/>
  <c r="X26" i="16"/>
  <c r="T26" i="16"/>
  <c r="V12" i="16"/>
  <c r="W12" i="16"/>
  <c r="Z12" i="16" s="1"/>
  <c r="Z14" i="16" s="1"/>
  <c r="J33" i="16"/>
  <c r="J35" i="16" s="1"/>
  <c r="Y12" i="16"/>
  <c r="J12" i="16"/>
  <c r="J14" i="16" s="1"/>
  <c r="J26" i="16"/>
  <c r="J28" i="16" s="1"/>
  <c r="AD49" i="15"/>
  <c r="N39" i="15"/>
  <c r="N38" i="15"/>
  <c r="N37" i="15"/>
  <c r="N36" i="15"/>
  <c r="N35" i="15"/>
  <c r="N34" i="15"/>
  <c r="N33" i="15"/>
  <c r="I33" i="15"/>
  <c r="G33" i="15"/>
  <c r="W33" i="15" s="1"/>
  <c r="N32" i="15"/>
  <c r="N31" i="15"/>
  <c r="N30" i="15"/>
  <c r="N29" i="15"/>
  <c r="N28" i="15"/>
  <c r="N27" i="15"/>
  <c r="N26" i="15"/>
  <c r="I26" i="15"/>
  <c r="Y26" i="15" s="1"/>
  <c r="G26" i="15"/>
  <c r="N25" i="15"/>
  <c r="N24" i="15"/>
  <c r="N23" i="15"/>
  <c r="N22" i="15"/>
  <c r="N21" i="15"/>
  <c r="N20" i="15"/>
  <c r="N19" i="15"/>
  <c r="I19" i="15"/>
  <c r="G19" i="15"/>
  <c r="N18" i="15"/>
  <c r="N17" i="15"/>
  <c r="N16" i="15"/>
  <c r="N15" i="15"/>
  <c r="N14" i="15"/>
  <c r="N13" i="15"/>
  <c r="N12" i="15"/>
  <c r="I12" i="15"/>
  <c r="Y12" i="15" s="1"/>
  <c r="G12" i="15"/>
  <c r="O12" i="15" l="1"/>
  <c r="P12" i="15" s="1"/>
  <c r="S12" i="15" s="1"/>
  <c r="X12" i="15" s="1"/>
  <c r="O19" i="15"/>
  <c r="P19" i="15" s="1"/>
  <c r="Q19" i="15" s="1"/>
  <c r="R19" i="15" s="1"/>
  <c r="J26" i="15"/>
  <c r="J28" i="15" s="1"/>
  <c r="O33" i="15"/>
  <c r="P33" i="15" s="1"/>
  <c r="S33" i="15" s="1"/>
  <c r="Q12" i="15"/>
  <c r="R12" i="15" s="1"/>
  <c r="W12" i="15" s="1"/>
  <c r="Z12" i="15" s="1"/>
  <c r="Z14" i="15" s="1"/>
  <c r="S19" i="16"/>
  <c r="Q26" i="16"/>
  <c r="R26" i="16" s="1"/>
  <c r="O26" i="15"/>
  <c r="P26" i="15" s="1"/>
  <c r="S26" i="15" s="1"/>
  <c r="T26" i="15" s="1"/>
  <c r="W33" i="16"/>
  <c r="Z33" i="16" s="1"/>
  <c r="Z35" i="16" s="1"/>
  <c r="V33" i="16"/>
  <c r="T19" i="16"/>
  <c r="Y19" i="16" s="1"/>
  <c r="Z19" i="16" s="1"/>
  <c r="Z21" i="16" s="1"/>
  <c r="X19" i="16"/>
  <c r="X12" i="16"/>
  <c r="T12" i="16"/>
  <c r="W19" i="15"/>
  <c r="V19" i="15"/>
  <c r="V26" i="15"/>
  <c r="V12" i="15"/>
  <c r="T12" i="15"/>
  <c r="S19" i="15"/>
  <c r="T33" i="15"/>
  <c r="Y33" i="15" s="1"/>
  <c r="Z33" i="15" s="1"/>
  <c r="Z35" i="15" s="1"/>
  <c r="X33" i="15"/>
  <c r="Y19" i="15"/>
  <c r="J19" i="15"/>
  <c r="J21" i="15" s="1"/>
  <c r="J12" i="15"/>
  <c r="J14" i="15" s="1"/>
  <c r="J33" i="15"/>
  <c r="J35" i="15" s="1"/>
  <c r="Q33" i="15" l="1"/>
  <c r="R33" i="15" s="1"/>
  <c r="V33" i="15" s="1"/>
  <c r="V26" i="16"/>
  <c r="W26" i="16"/>
  <c r="Z26" i="16" s="1"/>
  <c r="Z28" i="16" s="1"/>
  <c r="Q26" i="15"/>
  <c r="R26" i="15" s="1"/>
  <c r="W26" i="15" s="1"/>
  <c r="Z26" i="15" s="1"/>
  <c r="Z28" i="15" s="1"/>
  <c r="X19" i="15"/>
  <c r="X26" i="15"/>
  <c r="T19" i="15"/>
  <c r="Z19" i="15"/>
  <c r="Z21" i="15" s="1"/>
  <c r="AD34" i="14" l="1"/>
  <c r="N25" i="14"/>
  <c r="N24" i="14"/>
  <c r="N23" i="14"/>
  <c r="N22" i="14"/>
  <c r="N21" i="14"/>
  <c r="O19" i="14" s="1"/>
  <c r="P19" i="14" s="1"/>
  <c r="N20" i="14"/>
  <c r="N19" i="14"/>
  <c r="I19" i="14"/>
  <c r="Y19" i="14" s="1"/>
  <c r="G19" i="14"/>
  <c r="J19" i="14" s="1"/>
  <c r="J21" i="14" s="1"/>
  <c r="N18" i="14"/>
  <c r="N17" i="14"/>
  <c r="N16" i="14"/>
  <c r="N15" i="14"/>
  <c r="N14" i="14"/>
  <c r="N13" i="14"/>
  <c r="N12" i="14"/>
  <c r="O12" i="14" s="1"/>
  <c r="P12" i="14" s="1"/>
  <c r="I12" i="14"/>
  <c r="Y12" i="14" s="1"/>
  <c r="G12" i="14"/>
  <c r="Q12" i="14" l="1"/>
  <c r="R12" i="14" s="1"/>
  <c r="J12" i="14"/>
  <c r="J14" i="14" s="1"/>
  <c r="S19" i="14"/>
  <c r="S12" i="14"/>
  <c r="Q19" i="14"/>
  <c r="R19" i="14" s="1"/>
  <c r="X12" i="14" l="1"/>
  <c r="T12" i="14"/>
  <c r="X19" i="14"/>
  <c r="T19" i="14"/>
  <c r="V19" i="14"/>
  <c r="W19" i="14"/>
  <c r="Z19" i="14" s="1"/>
  <c r="Z21" i="14" s="1"/>
  <c r="W12" i="14"/>
  <c r="Z12" i="14" s="1"/>
  <c r="Z14" i="14" s="1"/>
  <c r="V12" i="14"/>
</calcChain>
</file>

<file path=xl/sharedStrings.xml><?xml version="1.0" encoding="utf-8"?>
<sst xmlns="http://schemas.openxmlformats.org/spreadsheetml/2006/main" count="1447" uniqueCount="394">
  <si>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</si>
  <si>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</si>
  <si>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</si>
  <si>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</si>
  <si>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</si>
  <si>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</si>
  <si>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</si>
  <si>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</si>
  <si>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</si>
  <si>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</si>
  <si>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</si>
  <si>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</si>
  <si>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</si>
  <si>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</si>
  <si>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</si>
  <si>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</si>
  <si>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</si>
  <si>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</si>
  <si>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</si>
  <si>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</si>
  <si>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</si>
  <si>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</si>
  <si>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</si>
  <si>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</si>
  <si>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</si>
  <si>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</si>
  <si>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</si>
  <si>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</si>
  <si>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</si>
  <si>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</si>
  <si>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</si>
  <si>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</si>
  <si>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</si>
  <si>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</si>
  <si>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</si>
  <si>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</si>
  <si>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</si>
  <si>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</si>
  <si>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</si>
  <si>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</si>
  <si>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</si>
  <si>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</si>
  <si>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</si>
  <si>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</si>
  <si>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</si>
  <si>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</si>
  <si>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</si>
  <si>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</si>
  <si>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</si>
  <si>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PROCESO/
OBJETIVO</t>
  </si>
  <si>
    <t>ÁREA*</t>
  </si>
  <si>
    <t>ACCIONES DE CONTINGENCIA</t>
  </si>
  <si>
    <t>* El campo "Área" solo aplica al interior del IDIPRON para entender el objetivo del área donde se genera el riesgo y el alcance del mismo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</si>
  <si>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</si>
  <si>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</si>
  <si>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</si>
  <si>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</si>
  <si>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</si>
  <si>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</si>
  <si>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</si>
  <si>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</si>
  <si>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</si>
  <si>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</si>
  <si>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</si>
  <si>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</si>
  <si>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</si>
  <si>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</si>
  <si>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</si>
  <si>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</si>
  <si>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</si>
  <si>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</si>
  <si>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 xml:space="preserve">DESCRIPCIÓN DE CAMBIOS </t>
  </si>
  <si>
    <t>NOMBRE Y CARGO:</t>
  </si>
  <si>
    <t>CORREO ELECTRONICO</t>
  </si>
  <si>
    <t>CORREO ELECTRONICO:</t>
  </si>
  <si>
    <t>APROBACIÓN LÍDER DEL PROCESO</t>
  </si>
  <si>
    <t>X</t>
  </si>
  <si>
    <r>
      <t xml:space="preserve">MODELO PEDAGÓGICO
</t>
    </r>
    <r>
      <rPr>
        <sz val="11"/>
        <color indexed="8"/>
        <rFont val="Times New Roman"/>
        <family val="1"/>
      </rPr>
      <t>Idear modelos de formación que permitan educar y desarrollar competencias laborales y ciudadanas a los NNAJ, en el territorio, unidades y todo espacio determinado al alcance del Instituto para el 2019</t>
    </r>
  </si>
  <si>
    <t xml:space="preserve">EMPRENDER 
</t>
  </si>
  <si>
    <t>* Falta de verificación del cumplimiento de criterios y perfil de los jóvenes para la vinculación a Actividades de Corresponsabilidad y a Empleabilidad.
* Falta de control en la manipulación de la información</t>
  </si>
  <si>
    <t xml:space="preserve">Desvío y utilización inadecuada de los recursos para beneficiar o priorizar a Jóvenes que no son objeto de la misionalidad del IDIPRON o no cumplen con el perfil requerido  en las diferentes estrategias o Actividades del Área.
</t>
  </si>
  <si>
    <t>.
Favorecimiento con fines políticos o interes de terceros
Pérdida de credibilidad en la Institución
Sanciones discipliniarias a servidores públicos</t>
  </si>
  <si>
    <t xml:space="preserve">1. El formato SOLICITUD JÓVENES PARA ACTIVIDADES CORRESPONSABILIDAD M-MEM-FT-011, establece los requisitos generales solicitados, dependiendo de cada convenio. Se diligencia cada vez que un convenio hace la solicitud de jóvenes. 
2. Se cuenta con el procedimiento POSTULACIÓN Y VINCULACIÓN A ACTIVIDADES DE CORRESPONSABILIDAD 
M-MEM-PR-003, que describe los criterios puntuales para la postulación de jóvenes a los diferentes convenios. 
3. El formato ATENCIÓN A JOVENES EMPRENDIMIENTO Y EMPLEABILIDAD 
M-MEM-FT-005, se establece para consolidar los datos específicos de los jóvenes, y para realizar el seguimiento de cada postulación. Se diligencia cada vez que se le realiza atención inicial al/la joven. 
4. El formato EVALUACIÓN Y PONDERACIÓN DE CRITERIOS PARA POSTULACIÓN A ACTIVIDADES DE CORRESPONSABILIDAD M-MEM-FT-008, establece los criterios de ingreso de los jóvenes a los diferentes convenios, los cuales deben ser verificados por el Responsable o líder de la dependencia, cada vez que se presente una postulación.
5. El formato EJERCICIO PEDAGÓGICO DE ENTREVISTA M-MEM-FT-009, establece los criterios sicosociales para que los jóvenes ingresen a los diferentes convenios. Se diligencia cada vez que hay una postulación.  </t>
  </si>
  <si>
    <t xml:space="preserve">1. Verificación de la información de los jóvenes postulados por parte del Equipo social de convenios y retiro inmediato de el/la joven de la estrategia.
2. Reportar verbalmente y por correo electrónico al jefe inmediato del área, sobre la identificación de los recursos desviados y los respectivos responsables, para que se tomen las medidas pertinentes. </t>
  </si>
  <si>
    <t>*2 capacitaciones (semestrales) de socialización a todos los integrantes del área Emprender, acerca de los controles de ingreso de los jóvenes a las diferentes actividades de corresponsabilidad.</t>
  </si>
  <si>
    <t>Acta y lista de asistencia</t>
  </si>
  <si>
    <r>
      <t xml:space="preserve">Se socializan a los Responsables de Upi los controles de ingreso de las y los jóvenes a las actividades de corresponsabilidad; así mismo se retroalimenta al equipo respecto a la gestión documental efectiva que permite evidenciar los controles de ingreso de los jóvenes. (Evidencia: Actas del 27/06 y 16/07/2019, con sus respectivas listas de asistencias) 
</t>
    </r>
    <r>
      <rPr>
        <u/>
        <sz val="11"/>
        <rFont val="Calibri"/>
        <family val="2"/>
        <scheme val="minor"/>
      </rPr>
      <t xml:space="preserve">
No se materializó el riesgo durante el periodo de seguimiento.</t>
    </r>
  </si>
  <si>
    <t>Líder de área y Profesional Administrativo</t>
  </si>
  <si>
    <t>(1 capacitación realizada/ 2 capacitaciones programadas)*100</t>
  </si>
  <si>
    <t>* Falencias en el control para la seguridad de los recursos
* Deficiencia en el registro y control de elementos entregados</t>
  </si>
  <si>
    <t xml:space="preserve">Pérdida de recursos (dinero, herramientas, insumos, materiales, elementos) a utilizar en el desarrollo de las Estrategias
</t>
  </si>
  <si>
    <t>Pérdida de recursos públicos y demoras en la ejecución de las actividades.
Desvío y utilización inadecuada de los recursos.</t>
  </si>
  <si>
    <t xml:space="preserve">1. El formato SOLICITUD DE BIENES DE CONSUMO, CONSUMO CONTROLADO  O  DEVOLUTIVOS A-GLO-FT-004, se utiliza para controlar las elementos o insumos que llegan del área de almacen, cada vez que se solicite. 
2. El formato TRASLADO, SALIDA Y ENTREGA DE ELEMENTOS DE CONSUMO, CONSUMO CONTROLADO Y/O DEVOLUTIVOS A-GLO-FT-005, se utiliza para controlar laos elementos o insumos que llegan del área de almacen, cada vez que se solicite. 
3. El formato ENTREGA ELEMENTOS DE CONSUMO PARA EL DESARROLLO DE ACTIVIDADES A NNAJ M-MEX-FT-016, se utiliza para la entrega de los elementos o insumos a los Jóvenes vinculados a las actividades de corresponsabilidad. </t>
  </si>
  <si>
    <t>1. Verificar  a través de cruce en tabla excel los elementos recibidos y entregados en el desarrollo de las actividades de corresponsabilidad. 
2.Generar el reporte de la pérdida e informar a la coordinadora de convenios y/o Subidrección para tomar las acciones correspondientes.</t>
  </si>
  <si>
    <t xml:space="preserve">*Realizar 2 capacitaciones (semestrales), en donde se socialice la importancia de la verificación en la entrega de elementos, a todo el personal  de coordinación y administrativo de cada actividad de corrresponsabilidad
</t>
  </si>
  <si>
    <r>
      <t xml:space="preserve">Como mecanismo de control de la aplicación efectiva de los lineamientos dados, se presentan actas de verificación de elementos recibidos y entregados en el desarrollo de las actividades de corresponsabilidad de los Convenios SDM, ERU y San Cristobal-SDA. 
(Evidencia: Actas del 19/06, 04/06 y 19/06/2019 con sus listas de asistencia, tablas de elementos y formatos A-GLO-FT-004)
</t>
    </r>
    <r>
      <rPr>
        <u/>
        <sz val="11"/>
        <rFont val="Calibri"/>
        <family val="2"/>
        <scheme val="minor"/>
      </rPr>
      <t>No se materializó el riesgo durante el periodo de seguimiento.</t>
    </r>
  </si>
  <si>
    <t>Coodinador (a) Convenio, coordinadores y personal administrativo de las actividades de corresponsabilidad</t>
  </si>
  <si>
    <t>(1 capacitación realizada / 2 capacitaciones programadas)*100</t>
  </si>
  <si>
    <t xml:space="preserve">Formulación mapa de riesgos de corrupción </t>
  </si>
  <si>
    <t xml:space="preserve">JEFFERSON STERLING PLAZAS - MARIA CECILIA ALARCÓN </t>
  </si>
  <si>
    <t>Se realizan ajustes a los controles del análisis de los riesgos con una descripción más detallada en cuanto a periodicidad y formatos utilizados; se ajusta la redacción del riesgo dando mayor claridad a su naturaleza (intencionalidad), las consecuencias se redactaron en tiempo presente y las acciones de contingencia se redireccionando hacía el actor del riesgo. A su vez se diligenciaron la totalidad de encuestas requeridas.</t>
  </si>
  <si>
    <t>Se realiza primer seguimiento</t>
  </si>
  <si>
    <t>Se realiza segundo seguimiento. Se hace necesario aclarar que las capacitaciones contempladas son 2 al año, es decir con periodicidad semestral cada una de ellas, por tal motivo se ajusta tanto la redacción de las acciones como las hojas de vida de los indicadores.</t>
  </si>
  <si>
    <r>
      <t xml:space="preserve">JEFFERSON STERLING PLAZAS - MARIA CECILIA ALARCÓN 
</t>
    </r>
    <r>
      <rPr>
        <sz val="11"/>
        <rFont val="Times New Roman"/>
        <family val="1"/>
      </rPr>
      <t>PROFESIONAL CONTRATISTA - PROFESIONAL CONTRATISTA</t>
    </r>
  </si>
  <si>
    <r>
      <t xml:space="preserve">CARLOS ARTURO VALERO CASTILLO
</t>
    </r>
    <r>
      <rPr>
        <sz val="11"/>
        <rFont val="Times New Roman"/>
        <family val="1"/>
      </rPr>
      <t>CONTRATISTA DELEGADO - EMPRENDER</t>
    </r>
  </si>
  <si>
    <t>JUAN JOSÉ LONDOÑO PABÓN</t>
  </si>
  <si>
    <t>jeffersons@idipron.gov.co - mariaa@idipron.gov.co</t>
  </si>
  <si>
    <t>carlosvc@idipron.gov.co</t>
  </si>
  <si>
    <t>SUBDIRECTOR OPERATIVO</t>
  </si>
  <si>
    <t xml:space="preserve">CONTEXTOS PEDAGÓGICOS DE INTERVENCIÓN
</t>
  </si>
  <si>
    <t>EXTERNADO
Estos espacios de intervención trabajan articuladamente con los equipos de territorio, ya que ambos responden y se nutren de la realidad y dinámicas de las localidades en las que se encuentran inmersos. Están conformados por casas (conocidas formalmente como Unidad de Protección Integral, UPI) que ofrecen un mayor nivel de protección a los NNAJ cuando en su territorio no se puede realizar la restitución de derechos necesarios, ya sea  parcial o totalmente, o cuando se presentan riesgos que amenazan los procesos de los mismos</t>
  </si>
  <si>
    <t>Inadecuado control sobre bienes y recursos destinados para el goce efectivo de los derechos de los NNAJ.</t>
  </si>
  <si>
    <t>Desviación de recursos de alimentación, contratación de transporte y subsidio de transporte(SITP) para el beneficio de personas que no cumplen con el perfil de atención de IDIPRON</t>
  </si>
  <si>
    <t>Detrimento patrimonial.
Pérdida de recursos de la Entidad.
Hallazgos por parte de  entes de control internos y externos.</t>
  </si>
  <si>
    <r>
      <t>Se realiza invetario por parte del área de Economato a las cocinas de las UPIS.                   
se diligencia el formato A-GLO-FT-004  cuando se hace una solicitud o préstamo de elementos.
La solicitud de tarjetas del SITP se realiza a traves del formato "SOLICITUD DE TARJETAS SITP PARA NNAJ M-MEX-FT-002" diligenciada por el Auxiliar Admnistrativo y es firmada por AJ al momento de recibir la tarjeta de SITP. 
Para el caso de los subsidios de transporte se cuenta con el formato por parte del auxiliar administrativo PLANILLA DE CONTROL SITP M-MEX-FT-003 la cual es firmada por el AJ al momento de recibir las recargas.
En caso de actividades que requieran la movilización de los NNAJ de forma masiva o fuera de la ciudad se diligencia por parte de la UPI el formato "SOLICITUD DE SERVICIO DE TRANSPORTE "A-SAD-FT-008</t>
    </r>
    <r>
      <rPr>
        <sz val="11"/>
        <color rgb="FFFF0000"/>
        <rFont val="Calibri"/>
        <family val="2"/>
        <scheme val="minor"/>
      </rPr>
      <t xml:space="preserve"> </t>
    </r>
    <r>
      <rPr>
        <sz val="11"/>
        <rFont val="Calibri"/>
        <family val="2"/>
        <scheme val="minor"/>
      </rPr>
      <t xml:space="preserve">y es enviado al líder del contexto pedagógico para su revisión y aprobación.
</t>
    </r>
  </si>
  <si>
    <t xml:space="preserve">De tratarse de insumos de alimentación debe ser infomado al Subdirector de Desarrollo Humano e informar al área de Control que corresponda para que se inicie las averiguaciones de responsabilidades del caso. 
Si se relaciona con  la adjudicación y uso de las recargas del SITP se debe informar al supervisor del convenio y reversar la recarga o la asignación de la tarjeta de subsidio de transporte.
Si es respecto al  uso del recurso destinado al servicio de transporte del parque automotor y contratado se debe informar a  la Subdirección Misional para la toma de medidas correspondientes. </t>
  </si>
  <si>
    <r>
      <t xml:space="preserve">
En el año 2018 se realizaron las respectivas acciones  de fortalecimiento de los controles para este riesgo, lo cual arrojó como zona de riesgo residual un puntaje de </t>
    </r>
    <r>
      <rPr>
        <b/>
        <sz val="11"/>
        <color theme="1"/>
        <rFont val="Calibri"/>
        <family val="2"/>
        <scheme val="minor"/>
      </rPr>
      <t xml:space="preserve">10 BAJA. </t>
    </r>
    <r>
      <rPr>
        <sz val="11"/>
        <color theme="1"/>
        <rFont val="Calibri"/>
        <family val="2"/>
        <scheme val="minor"/>
      </rPr>
      <t xml:space="preserve">Lo anterior indica que se debe realizar monitoreo frecuente a los controles para evitar la materialización del riesgo.
Para la presente vigencia, se considera necesario la socialización y  sensibilización a líderes de UPI y de áreas con respecto a la administración de insumos  para que el proceso de alimentación y transporte  esté armonizado con la misión del Instituto.
</t>
    </r>
  </si>
  <si>
    <t>Actas de reunión y listados de asistencia sobre las jornadas de  sensibilización</t>
  </si>
  <si>
    <t>Las Upi Belén y Santa Lucía, presentaron acta de 1a. jornada de sensibilización frente al cuidado, buen uso y contro lde los recursos, correspondiente al 1er. trimestre de seguimiento. La UPI Bosa no aplica para el primer seguimiento pues entra en funcionamiento en abril.
Ocho (8) Unidades de Protección Integral Externado (Bosa, Belén, Conservatorio, Molinos, Oasis, Perdomo, Santa Lucía y Servitá), se reunieron con sus equipos de trabajo para realizar la 2a. jornada de sensibilización sobre el cuidado de los recursos y hacer buen uso de ellos; así mismo utilizar en el momento oportuno los controles existentes para el buen manejo de los recursos como alimentación, transporte y subsidio de Transporte SITP 
(Evidencias actas de reunión  y listados de asistencia).</t>
  </si>
  <si>
    <t>COORDINADOR DE EXTERNADOS</t>
  </si>
  <si>
    <t>2 jornadas realizadas / 4 jornadas proyectadas.</t>
  </si>
  <si>
    <t>Interés  de que  un joven que no cumple con el perfil de ingreso a convenios, haga uso de los mismos como forma de favorecerlo.</t>
  </si>
  <si>
    <t>Postulación de jóvenes a convenios  que no cumplan con el perfil de  ingreso a los mismos por acción de un funcionario interesado.</t>
  </si>
  <si>
    <t>Detrimento patrimonial
Pérdida de recursos de la Entidad.</t>
  </si>
  <si>
    <t>Se realizan Comité Misional Operativo UPI al cual asiste el equipo de la Unidad (Responsable de Unidad y delegados de las áreas Psicosocial, Salud, Educación, Auxiliar Administrativo dependiendo de los temas a tratar en el Comité). Se realiza el acta que describe las decisiones tomadas por los profesionales que se reunen. Adicionalmente, el comité evalua cada joven para postular a  convenios, segùn el procedimiento "POSTULACIÓN Y VINCULACIÓN A ACTIVIDADES DE CORRESPONSABILIDAD" M-MEM-PR-003.
El comité está regulado bajo el Documento Interno  "COMITES MISIONALES"  M-MEX-DI-001 en donde se establece  el proceso de toma de decisiones con respecto a cada uno de los NNAJ.
Mediante el Comité Misional de la UPI se realiza el acta de postulación de jóvenes a las actividades de corresponsabilidad de conformidad a los criterios establecidos en el procedimiento "Postulación y vinculación a actividades de corresponsabilidad M-MEM-PR-003"</t>
  </si>
  <si>
    <t>El/la responsable de Unidad debe reportar al Coordinador de Convenios con el fin de dar por terminada la vinculación al convenio del/la Joven.
A su vez reportar la situación a las Oficinas de Control Interno y Control Interno Disciplinario.</t>
  </si>
  <si>
    <r>
      <t xml:space="preserve">En el año 2018 se realizaron acciones de fortalecimiento de los controles para este riesgo, lo cual arrojó como zona de riesgo residual un puntaje de 5 BAJA. Lo anterior indica que se debe realizar monitoreo frecuente a los controles para evitar la materialización del riesgo.
</t>
    </r>
    <r>
      <rPr>
        <sz val="11"/>
        <color rgb="FFFF0000"/>
        <rFont val="Calibri"/>
        <family val="2"/>
        <scheme val="minor"/>
      </rPr>
      <t xml:space="preserve">
</t>
    </r>
    <r>
      <rPr>
        <sz val="11"/>
        <color theme="1"/>
        <rFont val="Calibri"/>
        <family val="2"/>
        <scheme val="minor"/>
      </rPr>
      <t xml:space="preserve">
1.Para la presente vigencia, se considera necesario la actualización del  Documento Interno  "COMITES MISIONALES" M-MEX-DI-001 , el cual fue ajustado en la pasada vigencia; sin embargo, se realizará algunos ajustes referentes a temas de Convenios. 
2. Socialización del Documento Interno  "COMITES MISIONALES" M-MEX-DI-001
</t>
    </r>
  </si>
  <si>
    <t xml:space="preserve">
Oficialización del documento
Actas de reunión de la  socialización del documento Interno.</t>
  </si>
  <si>
    <r>
      <rPr>
        <sz val="12"/>
        <rFont val="Calibri"/>
        <family val="2"/>
        <scheme val="minor"/>
      </rPr>
      <t>1. Se dió trámite  ante la OAP a los ajustes del documento  Interno Comités Misionales, relacionados con la adición de la descripción del Comité Ampliado y el Comité Actividades de Corresponsabilidad. Se informa desde esa oficina que están a la espera de retroalimentación por parte de las demás áreas al ser un documento transversal, por ello la demora en su aprobación (Evidencia Pantallazos correos de entrega del 05/03 y 22/07/2019, acta del 28/08/219).</t>
    </r>
    <r>
      <rPr>
        <sz val="12"/>
        <color theme="1"/>
        <rFont val="Calibri"/>
        <family val="2"/>
        <scheme val="minor"/>
      </rPr>
      <t xml:space="preserve">
</t>
    </r>
    <r>
      <rPr>
        <sz val="12"/>
        <rFont val="Calibri"/>
        <family val="2"/>
        <scheme val="minor"/>
      </rPr>
      <t xml:space="preserve">
2. Las Upi Santa lucia y Oasis aportan soporte de primer trimestre sobre esta socialización. Se aclara  que la UPI Bosa no aplica para el primer seguimiento debido a su apertura en abril; así mismo la UPI Luna Park que no realiza postulaciones para Actividades de Corresponsabilidad (Evidencia actas de reunión).</t>
    </r>
    <r>
      <rPr>
        <sz val="12"/>
        <color rgb="FFFF0000"/>
        <rFont val="Calibri"/>
        <family val="2"/>
        <scheme val="minor"/>
      </rPr>
      <t xml:space="preserve">
</t>
    </r>
    <r>
      <rPr>
        <sz val="12"/>
        <rFont val="Calibri"/>
        <family val="2"/>
        <scheme val="minor"/>
      </rPr>
      <t>En el segundo período de seguimiento no se realizaron socializaciones por cuanto el documento interno ajustado aún no ha sido aprobado.</t>
    </r>
  </si>
  <si>
    <r>
      <rPr>
        <b/>
        <sz val="12"/>
        <rFont val="Calibri"/>
        <family val="2"/>
        <scheme val="minor"/>
      </rPr>
      <t xml:space="preserve">
</t>
    </r>
    <r>
      <rPr>
        <sz val="12"/>
        <rFont val="Calibri"/>
        <family val="2"/>
        <scheme val="minor"/>
      </rPr>
      <t>Documento en trámite de actualización
1 socialización realizada/ 3 socializaciones proyectadas</t>
    </r>
  </si>
  <si>
    <t xml:space="preserve"> Préstamo  o alquiler de las instalaciones de la UPIS  para otro tipo de actividades que no cumplan con la misionalidad del instituto</t>
  </si>
  <si>
    <t>Uso indebido de las instalaciones de la UPI para beneficio propio o de un tercero.</t>
  </si>
  <si>
    <t>Daños materiales en las instalaciones.
 Pérdida de recursos de la Entidad.
Perdida de la imagen institutcional.</t>
  </si>
  <si>
    <r>
      <t>Mediante reuniones  organizadas por el Coordinador de Externados se hace énfasis en el ciudado de los recursos e instalaciones de la unidad, lo cual es uso exclusivo para la atención de  los NNAJ del IDIPRON.  
Desde la</t>
    </r>
    <r>
      <rPr>
        <sz val="11"/>
        <color rgb="FFFF0000"/>
        <rFont val="Calibri"/>
        <family val="2"/>
        <scheme val="minor"/>
      </rPr>
      <t xml:space="preserve"> </t>
    </r>
    <r>
      <rPr>
        <sz val="11"/>
        <rFont val="Calibri"/>
        <family val="2"/>
        <scheme val="minor"/>
      </rPr>
      <t>Subdirección Administrativa y Financiera, se realiza una visita mensual en las UPI con el fin de  revisar las situaciones o novedades que puedan presentarse en cuanto a los objetos y uso de las instalaciones, lo cual queda registrado en acta  con  presencia de la persona delegada de dicha Subdirección , Supervisor del operador de vigilancia y el responsable de la UPI.
 "ACTA" A-GDO-FT-004</t>
    </r>
  </si>
  <si>
    <t>Se avisa inmediatamente  al Subdirector Administrativo y Financiero, quien tomará las decisiones pertinentes.</t>
  </si>
  <si>
    <t xml:space="preserve">
En el año 2018 se realizaron las respectivas acciones  de fortalecimiento de los controles para este riesgo, lo cual arrojó como zona de riesgo residual un puntaje de 5 BAJA. Lo anterior indica que se debe realizar monitoreo frecuente a los controles para evitar la materialización del riesgo.
Para la presente vigencia,  las Unidades Externado realizarán capacitaciones al personal de las Unidades sobre temas de seguridad y cuidado de los espacios basandose en el documento  "Política de seguridad para acceso de visitantes y del  personal  en general a las sedes administrativas y Unidades de Protección Integral"</t>
  </si>
  <si>
    <t xml:space="preserve">
Actas de reunión y /o fotografias.</t>
  </si>
  <si>
    <t>Las Upi Oasis y SantaLucía, presentaron el acta de 1a. capacitación a  los vigilantes y/o equipos de trabajo acerca del  documento "Política de seguridad para acceso de visitantes y del  personal  en general a las sedes administrativas y Unidades de Protección Integral", correspondiente al 1er. trimestre de seguimiento. La Upi Bosa no aplica por entrada en funcionamiento en el mes de abril.
Siete (7) Unidades de Protección Integral Externado (Bosa, Conservatorio, Molinos, Oasis, Perdomo, Santa Lucía y Servitá) realizaron  la segunda capacitación a  los vigilantes y/o equipos de trabajo acerca del  documento "Política de seguridad para acceso de visitantes y del  personal  en general a las sedes administrativas y Unidades de Protección Integral" (Evidencia Actas de reunión y listados de asistencia)</t>
  </si>
  <si>
    <t xml:space="preserve">
2 capacitaciones realizadas /3 capacitaciones planeadas</t>
  </si>
  <si>
    <t>Fallas en la supervisión y /o control hacia el equipo administrativo y operativo de las UPI</t>
  </si>
  <si>
    <t>Falsificación de firmas por parte de los funcionarios o contratistas en  los formatos de atención de los NNAJ para justificación de recursos.</t>
  </si>
  <si>
    <t>Hallazgos por parte de entes de Contro internos y externos
Desprestigio del Instituto
Desvío de recursos</t>
  </si>
  <si>
    <t xml:space="preserve">Verificación de cruces de asistencia a la UPI y a las actividades que se realizan dentro de ésta, a partir de la información del Sistema de Información Misional - SIMI.
</t>
  </si>
  <si>
    <t>El responsable o encargado de la UPI, debe remitir inmediatamente el caso al supervisor del contrato o jefe inmediato de la persona infractora, con el fin que se tomen las medidas pertinentes.</t>
  </si>
  <si>
    <t xml:space="preserve">
Realizar sensibilizaciones dirigidas por responsables de las UPI a  los equipos de trabajo  basados en los contenidos del documento interno de Código de Integridad A-GDH-DI-001 y sobre las consecuencias disciplinarias, sancionatorias y o penales que puede acarrear la falsificación  de firmas.
</t>
  </si>
  <si>
    <t>Actas de reunión /registro fotográfico</t>
  </si>
  <si>
    <t>Siete (7) Unidades Externado (Bosa, Conservatorio, Molinos, Oasis, Perdomo, Santa Lucía y Servitá) realizaron sensibilizaciones a sus equipos de trabajo, referentes al Código de Integridad A-GDH-DI-001 , con el fin de fortalecer el ejercicio de sus acciones (Evidencia Actas de reunión y listados de asistencia).</t>
  </si>
  <si>
    <t>2 sensibilizaciones realizadas /4 sensibilizaciones proyectadas</t>
  </si>
  <si>
    <t>FORMULACIÓN MAPA DE RIESGOS</t>
  </si>
  <si>
    <t>NAYRA NILETH GUALDRON MARQUEZ</t>
  </si>
  <si>
    <t>SE REALIZAN AJUSTES A LOS CONTROLES DEL ANÁLISIS DE LOS RIESGOS CON UNA DESCRIPCIÓN MÁS DETALLADA EN CUANTO A PERIODICIDAD Y FORMATOS UTILIZADOS; SE ESTABLECIERON DE MANERA PUNTUAL LOS REGISTROS DE LAS ACCIONES PROYECTADAS ASÍ COMO LOS RESPONSABLES DE LLEVARLAS A CABO, SE DILIGENCIARON LA TOTALIDAD DE ENCUESTAS REQUERIDAS, SE DELIMITÓ EL PERÍODO DE EJECUCIÓN DE LAS ACCIONES Y SE DOCUMENTARON LAS HOJAS DE VIDA DE LOS INDICADORES.</t>
  </si>
  <si>
    <t>SE REALIZA PRIMER SEGUIMIENTO</t>
  </si>
  <si>
    <t>SE REALIZA SEGUNDO SEGUIMIENTO</t>
  </si>
  <si>
    <r>
      <rPr>
        <b/>
        <sz val="11"/>
        <rFont val="Times New Roman"/>
        <family val="1"/>
      </rPr>
      <t>NAYRA NILETH GUALDRON MARQUEZ</t>
    </r>
    <r>
      <rPr>
        <sz val="11"/>
        <rFont val="Times New Roman"/>
        <family val="1"/>
      </rPr>
      <t xml:space="preserve">
PROFESIONAL  CONTRATISTA</t>
    </r>
  </si>
  <si>
    <r>
      <t xml:space="preserve">AUDI FLOREZ SEGURA
</t>
    </r>
    <r>
      <rPr>
        <sz val="11"/>
        <rFont val="Times New Roman"/>
        <family val="1"/>
      </rPr>
      <t>COORDINADOR DE EXTERNADOS</t>
    </r>
  </si>
  <si>
    <t>nayragualdrong@idipron.gov.co</t>
  </si>
  <si>
    <t>audif@idipron.gov.co</t>
  </si>
  <si>
    <r>
      <t xml:space="preserve"> 
MODELO PEDAGÓGICO
</t>
    </r>
    <r>
      <rPr>
        <sz val="12"/>
        <color theme="1"/>
        <rFont val="Calibri"/>
        <family val="2"/>
        <scheme val="minor"/>
      </rPr>
      <t xml:space="preserve">
Idear modelos de formación que permitan educar y desarrollar competencias laborales y ciudadanas a los NNAJ, en el territorio, unidades y todo espacio determinado al alcance del instituto para el 2019</t>
    </r>
  </si>
  <si>
    <t>CONTEXTO PEDAGÓGICO INTERNADO</t>
  </si>
  <si>
    <t xml:space="preserve">
*Inadecuado control sobre bienes y recursos destinados para el goce efectivo de los derechos de los NNAJ.</t>
  </si>
  <si>
    <t>*Desviación de recursos  de contratación de transporte  para el beneficio de personas que no cumplen con el perfil de atención de IDIPRON</t>
  </si>
  <si>
    <t>*Detrimento patrimonial.
*Pérdida de recursos de la Entidad.
*Hallazgos por parte de  entes de control internos y externos.</t>
  </si>
  <si>
    <t>*En caso de actividades que requieran la movilización de los NNAJ de forma masiva o fuera de la ciudad se diligencia por parte de la UPI el formato "SOLICITUD DE SERVICIO DE TRANSPORTE "A-SAD-FT-008 y es enviado al líder del contexto pedagógico para su revisión y aprobación. 
*Si se requiere el servicio para el traslado de un NNAJ por razones de atenciones particulares en su proceso, el formato debera contener el nombre del NNAJ a quien va dirigido el servicio  
*El área de transporte debe realizar reporte al encargado de la Subdirección de Métodos de las  novedades reportadas por el operador del servicio.</t>
  </si>
  <si>
    <t>*Informe inmediato a la Subdirección de Métodos para realizar las acciones respectivas
*Revisión de inventarios</t>
  </si>
  <si>
    <t>*Revisión de los formatos de solicitudes de Transporte enviado al líder del contexto pedagógico para su revisión y aprobación realizando consolidado mensual del Contexto Internados.</t>
  </si>
  <si>
    <t>*Formato "SOLICITUD DE SERVICIO DE TRANSPORTE "A-SAD-FT-008 y remitido al líder del contexto pedagógico para su revisión y aprobación.</t>
  </si>
  <si>
    <r>
      <t xml:space="preserve">Se revisaron y aprobaron durante el segundo período de seguimiento 201 solicitudes (47 abril-16 mayo-33 junio-53 julio- 52 agosto) para optimización del servicio de transporte (Evidencia formatos A-SAD-FT-008 mensuales). 
</t>
    </r>
    <r>
      <rPr>
        <sz val="11"/>
        <color rgb="FFFF0000"/>
        <rFont val="Calibri"/>
        <family val="2"/>
        <scheme val="minor"/>
      </rPr>
      <t xml:space="preserve">
</t>
    </r>
    <r>
      <rPr>
        <u/>
        <sz val="11"/>
        <rFont val="Calibri"/>
        <family val="2"/>
        <scheme val="minor"/>
      </rPr>
      <t>En este período no se ha materializado el riesgo.</t>
    </r>
  </si>
  <si>
    <t>Profesional Universitario Submétodos y Coordinación Contexto Internado</t>
  </si>
  <si>
    <t>345 Solicitudes de transporte revisadas,  autorizadas y tramitadas   / 345  solicitudes de transporte recibidas de las  Upis Internados      *100</t>
  </si>
  <si>
    <t xml:space="preserve">
*Sistemas
de información susceptibles de manipulación o
adulteración.
*Matriz de información poco confiable que no presenta
datos reales
*Pérdida de la información
*Inadecuados procesos de registro de la información sobre los procesos de atención con NNAJ</t>
  </si>
  <si>
    <t xml:space="preserve">Desviación de los recursos de la entidad en detrimento de las acciones que deben ser realizadas con NNAJ en el marco del modelo de atención SE3 en las UPIs Internado. </t>
  </si>
  <si>
    <t>*Perdida de información Institucional 
*Falta de transparencia en la gestión realizada en la unidad al no proporcionar la información.
*Entrega de información poco confiable.
*Pérdida de recursos de la entidad
*Hallazgos por parte de  entes de control internos y externos.</t>
  </si>
  <si>
    <t>*Diligenciamiento y reporte mensual del formato "Planeación y seguimiento mensual de actividades  con  NNAJ en las unidades de protección integral"                                      
*Planeación y seguimiento mensual de actividades SE3 con  NNAJ en las unidades de protección integral M-MIN-FT-010</t>
  </si>
  <si>
    <t>*Informar a la Subdirección de Métodos  y al lider del Contexto para realizar las acciones respectivas</t>
  </si>
  <si>
    <t>* Realizar seguimiento periódico  a los informes de Gestión  y a la  Planeación y ejecución  de actividades SE3 en las UPIs Internado. 
* Retroalimentar a las Unidades para realizar ajustes oportunamente.</t>
  </si>
  <si>
    <t>*Acta de seguimientos por parte del equipo de coordinación del Contexto Internado</t>
  </si>
  <si>
    <r>
      <t>Del seguimiento del período anterior se presenta la planeación y ejecución de actividades de:
Arcadia, San Francisco y Liberia (Enero)</t>
    </r>
    <r>
      <rPr>
        <sz val="11"/>
        <color rgb="FFFF0000"/>
        <rFont val="Calibri"/>
        <family val="2"/>
        <scheme val="minor"/>
      </rPr>
      <t xml:space="preserve">
</t>
    </r>
    <r>
      <rPr>
        <sz val="11"/>
        <rFont val="Calibri"/>
        <family val="2"/>
        <scheme val="minor"/>
      </rPr>
      <t>Florida, Liberia y Eden (Febrero)</t>
    </r>
    <r>
      <rPr>
        <sz val="11"/>
        <color rgb="FFFF0000"/>
        <rFont val="Calibri"/>
        <family val="2"/>
        <scheme val="minor"/>
      </rPr>
      <t xml:space="preserve">
</t>
    </r>
    <r>
      <rPr>
        <sz val="11"/>
        <rFont val="Calibri"/>
        <family val="2"/>
        <scheme val="minor"/>
      </rPr>
      <t xml:space="preserve">Normandía (Marzo)
Para el presente período se presentan los seguimientos de:
7 Upis abril (Pendiente Edén debido a período vacacional) 
8 Upis mayo
8 Upis junio
8 Upis julio
Las correspondientes al mes de agosto se presentarán en próximo seguimiento.
Así mismo se evidencia retroalimentación del Contexto a las Upi
(Evidencia formatos  M-MIN-FT-010 mensuales y documento word)
Se presentan Informes de Gestión de las 8 Upi y el Informe Consolidado del Contexto para el período de seguimiento (Evidencia formatos E-PLA-FT-002).
</t>
    </r>
    <r>
      <rPr>
        <u/>
        <sz val="11"/>
        <rFont val="Calibri"/>
        <family val="2"/>
        <scheme val="minor"/>
      </rPr>
      <t>En este período no se ha materializado el riesgo.</t>
    </r>
  </si>
  <si>
    <t>8 Upis con seguimiento y retroalimentación a la gestión y ejecución de actividades SE3 / 8 Upis Contexto pedagógico Internado           *100</t>
  </si>
  <si>
    <t xml:space="preserve"> * Uso  de las instalaciones de la UPIS  para otro tipo de actividades que no cumplan con la misionalidad del instituto 
*Ausencia o falta de gestión para el mantenimiento adecuado a las instalaciones de unidades de Internado</t>
  </si>
  <si>
    <t>*Deterioro de las instalaciones de las unidades de internado</t>
  </si>
  <si>
    <t>*Daños materiales en las instalaciones.
* Pérdida de recursos de la Entidad.
*Perdida de la imagen institutcional.</t>
  </si>
  <si>
    <t>*Visitas periódicas a las UPI Internado con énfasis en el ciudado de los recursos e instalaciones de la unidad, lo cual es de uso exclusivo para la atención de  los NNAJ del IDIPRON.  
                                                                    *Desde la subdirección de métodos se realizan visitas de acompañamiento y seguimiento, a fin de garantizar la restitución de derechos en los NNAJ, se registra en   formato " Planeación y seguimiento mensual de actividades SE3 con  NNAJ en las unidades de protección integral M-MIN-FT-010"</t>
  </si>
  <si>
    <t>*En caso que se materialice el riesgo, se avise inmediatamente  al Subdirector de Métodos, quien tomará las decisiones pertienntes.</t>
  </si>
  <si>
    <t>*Seguimiento semestral de las necesidades de mantenimiento a la infraestructura de las unidades de internado</t>
  </si>
  <si>
    <t>*Actas de reunión y fotografias.
Formato de Visita de acompañamiento y seguimiento a la gestión de las upi internados M-MIN-FT-011</t>
  </si>
  <si>
    <r>
      <t xml:space="preserve">Se presentan 9 visitas (7 del Contexto y 2 de la Personería) a las Upi Liberia (20/06), Normandía (25/07), La Florida (28/05),  La 27 (18/07), Arcadia 03/07), La Rioja (18/07), San Francisco (13/08) (Evidencias formatos de visitas o acta). 
</t>
    </r>
    <r>
      <rPr>
        <u/>
        <sz val="11"/>
        <rFont val="Calibri"/>
        <family val="2"/>
        <scheme val="minor"/>
      </rPr>
      <t>En este período no se ha materializado el riesgo.</t>
    </r>
  </si>
  <si>
    <t>7 Unidades de Internado con seguimiento semestral sobre las condiciones de infraestructura y necesidades de mantenimiento / 8 Upis Contexto pedagógico Internado</t>
  </si>
  <si>
    <t>*Ausencia de procesos de fortalecimiento técnico y normativo con equipos de las UPIs de Internado
*Estancamiento y falta de socialización de la información generada en capacitaciones al interior de las Upis Internados</t>
  </si>
  <si>
    <t>*Desviación de recursos  por la realización de acciones con desconocimiento de la plataforma estratégica y normativa del Instituto.</t>
  </si>
  <si>
    <r>
      <rPr>
        <sz val="12"/>
        <color theme="1"/>
        <rFont val="Calibri"/>
        <family val="2"/>
        <scheme val="minor"/>
      </rPr>
      <t>* Equipos de trabajo que realizan acciones desarticuladas del Modelo pedagógico Instituciona</t>
    </r>
    <r>
      <rPr>
        <sz val="9"/>
        <color theme="1"/>
        <rFont val="Calibri"/>
        <family val="2"/>
        <scheme val="minor"/>
      </rPr>
      <t>l</t>
    </r>
    <r>
      <rPr>
        <sz val="12"/>
        <color theme="1"/>
        <rFont val="Calibri"/>
        <family val="2"/>
        <scheme val="minor"/>
      </rPr>
      <t xml:space="preserve">                         
*Utilización de recursos en acciones con daño o incoherentes con el marco normativo sobre el cual se estructura la plataforma estratégica institucional
*Daño de la imagen institucional
* Demandas y sanciones
* Hallazgos por entes internos y externos</t>
    </r>
  </si>
  <si>
    <r>
      <t xml:space="preserve">*Actas mensuales de capacitaciones realizadas al interior de las Upis Internados, socializando lineamientos, politicas y estrategias institucionales
* Comité Misional de UPI y Contexto Pedagógico M-MEX-DI-001
*Realizar capacitaciones mensuales a Responsables Unidades Internados replicando la información con los equipos, sobre Modelo pedagógico, plataforma estratégica, estrategias de intervención, etc., empoderando en acciones afirmativas para el proceso de los NNAJ
</t>
    </r>
    <r>
      <rPr>
        <sz val="12"/>
        <color theme="1"/>
        <rFont val="Calibri"/>
        <family val="2"/>
        <scheme val="minor"/>
      </rPr>
      <t xml:space="preserve">*Incorporar  semestralmente contenidos de política pública y lineamientos institucionales en procesos de inducción y reinducción en concordancia con lo establecido en el manual "Inducción y Reinducción A-GDH-MA-005" </t>
    </r>
  </si>
  <si>
    <t>*En caso que se materialice el riesgo, se avise inmediatamente  al Subdirector de Métodos, quien tomará las decisiones pertinentes.
* Presentar informe de las novedades o hallazgos si se presenta deficiencia en la prestación del servicio, con el cual se afecta el proceso de los NNAJ</t>
  </si>
  <si>
    <r>
      <t xml:space="preserve">*Desarrollar capacitaciones relacionadas con plataforma estratégica y marco normativo del IDIPRON con representantes de UPI Internado </t>
    </r>
    <r>
      <rPr>
        <sz val="11"/>
        <color rgb="FFFF0000"/>
        <rFont val="Calibri"/>
        <family val="2"/>
        <scheme val="minor"/>
      </rPr>
      <t xml:space="preserve">
</t>
    </r>
    <r>
      <rPr>
        <sz val="11"/>
        <color theme="1"/>
        <rFont val="Calibri"/>
        <family val="2"/>
        <scheme val="minor"/>
      </rPr>
      <t xml:space="preserve">
*Realizar seguimiento a las acciones desarrolladas por el personal sobre el desarrollo de acciones de difusión de la información relacionada con plataforma estratégica y marco normativo del Instituto en UPIs Internado y enfoque diferencial.</t>
    </r>
  </si>
  <si>
    <r>
      <t xml:space="preserve">* Actas A-GDO-FT-004 y registros de asistencia A-GDH-FT-010 de </t>
    </r>
    <r>
      <rPr>
        <sz val="11"/>
        <color rgb="FFFF0000"/>
        <rFont val="Calibri"/>
        <family val="2"/>
        <scheme val="minor"/>
      </rPr>
      <t xml:space="preserve">2 </t>
    </r>
    <r>
      <rPr>
        <sz val="11"/>
        <color theme="1"/>
        <rFont val="Calibri"/>
        <family val="2"/>
        <scheme val="minor"/>
      </rPr>
      <t xml:space="preserve">capacitaciones   cuatrimestrales a los equipos de trabajo de las </t>
    </r>
    <r>
      <rPr>
        <sz val="11"/>
        <color rgb="FFFF0000"/>
        <rFont val="Calibri"/>
        <family val="2"/>
        <scheme val="minor"/>
      </rPr>
      <t xml:space="preserve">8 </t>
    </r>
    <r>
      <rPr>
        <sz val="11"/>
        <color theme="1"/>
        <rFont val="Calibri"/>
        <family val="2"/>
        <scheme val="minor"/>
      </rPr>
      <t xml:space="preserve">Upi Internado
*Actas  A-GDO-FT-004 y registros de asistencia A-GDH-FT-010 de </t>
    </r>
    <r>
      <rPr>
        <sz val="11"/>
        <color rgb="FFFF0000"/>
        <rFont val="Calibri"/>
        <family val="2"/>
        <scheme val="minor"/>
      </rPr>
      <t>1</t>
    </r>
    <r>
      <rPr>
        <sz val="11"/>
        <color theme="1"/>
        <rFont val="Calibri"/>
        <family val="2"/>
        <scheme val="minor"/>
      </rPr>
      <t xml:space="preserve"> seguimiento  </t>
    </r>
    <r>
      <rPr>
        <sz val="11"/>
        <color rgb="FFFF0000"/>
        <rFont val="Calibri"/>
        <family val="2"/>
        <scheme val="minor"/>
      </rPr>
      <t>cuatrimestral</t>
    </r>
    <r>
      <rPr>
        <sz val="11"/>
        <color theme="1"/>
        <rFont val="Calibri"/>
        <family val="2"/>
        <scheme val="minor"/>
      </rPr>
      <t xml:space="preserve"> a los procesos de difusión de la información sobre plataforma estratégica y marco normativo en </t>
    </r>
    <r>
      <rPr>
        <sz val="11"/>
        <color rgb="FFFF0000"/>
        <rFont val="Calibri"/>
        <family val="2"/>
        <scheme val="minor"/>
      </rPr>
      <t>las 8 UPI Internado</t>
    </r>
  </si>
  <si>
    <r>
      <t xml:space="preserve">Se desarrollaron 42 seguimientos y/o capacitaciones al interior de las ocho (8) Unidades Internados
de abril a agosto, así:
Arcadia (5), La 27 (6), San Francisco (3), Florida (3), Liberia (3), Eden (12), Normandia (5) y Rioja (5)
(Evidencias actas).
</t>
    </r>
    <r>
      <rPr>
        <u/>
        <sz val="11"/>
        <rFont val="Calibri"/>
        <family val="2"/>
        <scheme val="minor"/>
      </rPr>
      <t>En este período no se ha materializado el riesgo.</t>
    </r>
  </si>
  <si>
    <t xml:space="preserve">54 capacitaciones y/o seguimientos realizados en las 8 Upi / 72 capacitaciones y/o seguimientos  a realizar en las 8 Upi Internado </t>
  </si>
  <si>
    <t>Formulación del mapa de riesgos 2019</t>
  </si>
  <si>
    <t>Jeannette Enriquez</t>
  </si>
  <si>
    <t>Se realizan ajustes en la redacción de los riesgos buscando focalizarlos de manera más puntual, se modificaron algunas acciones, registros e indicadores en aras a fortalecer la mitigación y prevención de los riesgos, se ajustaron algunos items de las hojas de vida de los indicadores.</t>
  </si>
  <si>
    <t>Se realiza segundo seguimiento. Se hizo necesario realizar ajuste a la redacción del registro e indicador del 4to. Riesgo por cuanto se cometió error numérico de las Unidades que son 8 y se describieron 10 así como la periodicidad de su ejecución que pasa de semestral a cuatrimestral, con lo cual se puntualiza el denominador del indicador que corresponde en total a 72 capacitaciones y/o seguimientos, 3 por cada Upi con periodicidad cuatrimestral; consecuentemente se ajustó la hoja de vida del indicador correspondiente al resultado del 1er. seguimiento.</t>
  </si>
  <si>
    <t>JEANNETTE ENRIQUEZ CAICEDO - PROFESIONAL UNIVERSITARIO</t>
  </si>
  <si>
    <t xml:space="preserve">NIDIA CONSTANZA MANCIPE </t>
  </si>
  <si>
    <t>JUAN  JOSÉ  LONDOÑO PABÓN - SUBDIRECTOR OPERATIVO</t>
  </si>
  <si>
    <t>Jeannetteev@idipron.gov.co</t>
  </si>
  <si>
    <t>Nidiam@idipron.gov.co</t>
  </si>
  <si>
    <t>Juanl@idipron.gov.co</t>
  </si>
  <si>
    <r>
      <t xml:space="preserve">Modelo Pedagógico SE3
</t>
    </r>
    <r>
      <rPr>
        <sz val="11"/>
        <color theme="1"/>
        <rFont val="Calibri"/>
        <family val="2"/>
        <scheme val="minor"/>
      </rPr>
      <t xml:space="preserve">
Idear modelos de formación que permitan educar y desarrollar competencias laborales y ciudadanas a los NNAJ, en el territorio, unidades y todo espacio determinado al alcance del instituto para el 2019</t>
    </r>
  </si>
  <si>
    <r>
      <t>SALUD</t>
    </r>
    <r>
      <rPr>
        <sz val="9"/>
        <color indexed="8"/>
        <rFont val="Calibri"/>
        <family val="2"/>
      </rPr>
      <t xml:space="preserve">
</t>
    </r>
    <r>
      <rPr>
        <sz val="11"/>
        <color theme="1"/>
        <rFont val="Calibri"/>
        <family val="2"/>
        <scheme val="minor"/>
      </rPr>
      <t>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t>
    </r>
  </si>
  <si>
    <t>Posible influencia en la distribución de los insumos y/o elementos por profesionales o personal  a cargo de los mismos.
Alteración de la información registrada para el control de entradas y salidas de insumos.</t>
  </si>
  <si>
    <t>Uso de los insumos suministrados por el Área de Salud, para beneficio propio o de terceros no beneficiarios de la institución.</t>
  </si>
  <si>
    <t>Deficiencia en la existencia de insumos para el cumplimiento de la atención que lo requiere.
Incumplimiento a las metas de atención
Hallazgos de los entes de control</t>
  </si>
  <si>
    <t>Proceso realizado a través de Registro Protocolo de Almacenamiento y Distribución de Elementos e Insumos de Enfermería y Odontología y el Registro de  Planillas de Inventario de Medicamentos  y Registro Diario de Enfermería. 
KÁRDEX INVENTARIO DE INSUMOS DE ENFERMERÍA Y ODONTOLOGÍA M-MSD-FT-030
REGISTRO DIARIO DE ENFERMERÍA M-MSDFT-033
SIMI</t>
  </si>
  <si>
    <t xml:space="preserve">Investigación a la rotación del o los elementos desde el momento del ingreso hasta su destino final, realizando reporte del hallazgo al supervisor del contrato de los implicados y/o a los respectivos directivos para la toma de decisiones del personal involucrado.   </t>
  </si>
  <si>
    <t>May-Oct/2019</t>
  </si>
  <si>
    <t>Dar continuidad a lo establecido en el 2018 en la elaboración de protocolo para la recepción, almacenamiento y distribución de insumos y/o elementos para el área de  enfermería,  odontología y mitigación.
Revisiones periódicas a las áreas de enfermería y odontología para la verificación, seguimiento y rotación de los insumos entregados por el áreas de salud y verificación de la información registrada en las planillas en físico y SIMI.</t>
  </si>
  <si>
    <t>Entrega, aprobacion y oficialización del documento realizado con el protocolo para la recepción, almacenamiento y distribución de insumos y/o elementos para el área de  enfermería,  odontología y mitigación.  
Actas de reunión y listados de asistencia.</t>
  </si>
  <si>
    <t>Teniendo como insumo los resultados hallados en las visitas de revisión a las áreas  de las Upi, se realiza reunión con el equipo a cargo de documentar el protocolo, con el fin de asignar como fecha para su entrega a la OAP el mes de septiembre (Evidencia acta de reunión del ).
Se realiza revisión de las áreas de enfermería y odontología de 3 Upi: Conservatorio (22/05)
La 27 (22/05)
La Rioja (27/05)</t>
  </si>
  <si>
    <t>PROFESIONAL Y COORDINADOR ÁREA SALUD</t>
  </si>
  <si>
    <t>Documento Protocolo Oficializado
1 revisión realizada / 3 revisiones programadas</t>
  </si>
  <si>
    <t>FORMULACIÓN DEL MAPA DE RIESGO</t>
  </si>
  <si>
    <t>JUAN MANUEL CRUZ FUENTES</t>
  </si>
  <si>
    <t>SE AJUSTA LA DESCRIPCIÓN DEL RIESGO, CAUSAS Y CONSECUENCIAS, SE DILIGENCIA CORRECTAMENTE LA ENCUESTA DE IMPACTO, SE DETERMINAN TIEMPOS Y FORMATOS DE LOS CONTROLES EXISTENTES,  SE AJUSTARON ACCIONES, REGISTROS, RESPONSABLES E INDICADORES DEL RIESGO. SE DOCUMENTARON HOJA DE VIDA DE INDICADORES.</t>
  </si>
  <si>
    <t>SE REALIZA PRIMER SEGUIMIENTO EN SEGUNDO CUATRIMESTRE CONFORME AL PERÍODO ESTABLECIDO DE EJECUCIÓN</t>
  </si>
  <si>
    <r>
      <t xml:space="preserve">JUAN MANUEL CRUZ FUENTES
</t>
    </r>
    <r>
      <rPr>
        <sz val="10"/>
        <rFont val="Times New Roman"/>
        <family val="1"/>
      </rPr>
      <t>CONTRATISTA ÁREA SALUD</t>
    </r>
  </si>
  <si>
    <r>
      <t xml:space="preserve">YVONNE ALEJANDRA AGUILAR CHARRY
</t>
    </r>
    <r>
      <rPr>
        <sz val="10"/>
        <rFont val="Times New Roman"/>
        <family val="1"/>
      </rPr>
      <t>COORDINADORA ÁREA SALUD</t>
    </r>
  </si>
  <si>
    <t>juancf@idipron.gov.co</t>
  </si>
  <si>
    <t>yvonnea@idipron.gov.co</t>
  </si>
  <si>
    <t>PROCESO</t>
  </si>
  <si>
    <t>PLANEACIÓN</t>
  </si>
  <si>
    <t>CÓDIGO</t>
  </si>
  <si>
    <t>E-PLA-FT-020</t>
  </si>
  <si>
    <t>VERSIÓN</t>
  </si>
  <si>
    <t>FORMATO</t>
  </si>
  <si>
    <t>MAPA DE RIESGOS DE CORRUPCIÓN</t>
  </si>
  <si>
    <t>PÁGINA</t>
  </si>
  <si>
    <t>VIGENTE DESDE</t>
  </si>
  <si>
    <r>
      <rPr>
        <b/>
        <sz val="11"/>
        <color theme="1"/>
        <rFont val="Calibri"/>
        <family val="2"/>
        <scheme val="minor"/>
      </rPr>
      <t>MODELO PEDAGÓGICO</t>
    </r>
    <r>
      <rPr>
        <sz val="11"/>
        <color theme="1"/>
        <rFont val="Calibri"/>
        <family val="2"/>
        <scheme val="minor"/>
      </rPr>
      <t xml:space="preserve">
</t>
    </r>
    <r>
      <rPr>
        <sz val="11"/>
        <rFont val="Calibri"/>
        <family val="2"/>
        <scheme val="minor"/>
      </rPr>
      <t>Idear modelos de formación que permitan educar y desarrollar competencias laborales y ciudadanas a los NNAJ, en el territorio, unidades y todo espacio determinado al alcance del instituto para el  año 2019</t>
    </r>
  </si>
  <si>
    <r>
      <rPr>
        <b/>
        <sz val="11"/>
        <rFont val="Calibri"/>
        <family val="2"/>
        <scheme val="minor"/>
      </rPr>
      <t>SICOSOCIAL:</t>
    </r>
    <r>
      <rPr>
        <sz val="11"/>
        <rFont val="Calibri"/>
        <family val="2"/>
        <scheme val="minor"/>
      </rPr>
      <t xml:space="preserve">
Atender la configuración de la subjetividad de los NNAJ, es decir, la forma como ellos se comprenden a sí mismos en sus familias y en la sociedad concreta que en muchos casos los han abandonado, maltratado, abusado, comercializado, explotado, etc., es otra de las tareas en la que se empeña el IDIPRON. Es por esto que adelanta acciones que tienen que ver con el acompañamiento de los procesos psicológicos de los NNAJ, las relaciones afectivas con sus familias y la sociedad, y el acompañamiento a las historias de vida.</t>
    </r>
  </si>
  <si>
    <t xml:space="preserve">*Tramitación de cupos por desconocimiento de los lineamientos internos del instituto .
* Falta de control en los procesos de focalización. 
*Busqueda de beneficio propio o de terceros por la obtención de los servicios del instituto. </t>
  </si>
  <si>
    <t xml:space="preserve"> *Aceptar y/o permitir tráfico de influencias en la provisión de cupos de NNAJ, con el propósito obtener un beneficio propio o de un tercero.</t>
  </si>
  <si>
    <t xml:space="preserve">*Afectación negativa de la imagen y credibilidad de la Institución. 
*Uso inadecuado o desviación de recursos en población que no lo requiere o no es objeto del IDIPRON.
*Sanciones y amonestaciones a  funcionario(a) (s) y/o contratista(s). 
</t>
  </si>
  <si>
    <t>*Se realiza estudio previo de cada caso en los NNAJ mediante jornadas de valoración psicosocial, con una periodicidad mensual.
*Diligenciamiento del formato 'Control de atenciones M-MEX-FT -006', de acuerdo a la necesidad requerida de los NNAJ, diligencemiento del formato 'Ficha de ingreso M-MTE-FT-012', se realiza cuando se solicita el ingreso, diligenciamiento del formato 'Valoración psicosocial M- MMS-FT-001' durante la fornada de ingresos, diligenciamento del formato 'consulta social en domicilio M-MMS-FT-002' durante el proceso de ingreso.
Realización de 'Acta M-GDO-FT-004' y registro de asistencia con la socialización de jornada de ingresos y comite misional de acuerdo al instructivo "Comités Misionales M-MEX-IN-001".</t>
  </si>
  <si>
    <t>* Informar a  la Subdirección de Métodos y desde alli la remision a  Control Interno y Disciplinario del caso del (la) funcionario(a)(s) y/o contratista(s) que  tramiten cupos para beneficio personal.
*Se procede a realizar comités misionales,  acompañamiento y/o activación de redes intrainstitucionales con las Áreas de derecho de IDIPRON (SE3) y redes interinstitucionales con entidades estatales y/o ONG.</t>
  </si>
  <si>
    <t xml:space="preserve">*Realizar ajuste del procedimiento de ingreso a internados para la revisión de la Oficina Asesora de Planeación para su oficialización.
*Realizar inducción y reinducción a los equipo psicosociales frente a las acciones a desarrollar desde el área sicosocial con el fin de prevenir el desconocimiento de los lineamientos. </t>
  </si>
  <si>
    <t xml:space="preserve">*Procedimiento de ingreso a internado
*Acta 
A-GDO-FT-004
*Registro de asistencia comité, junta, reunión, capacitación y/ actividades de bienestar.    
A-GDH-FT-010                            </t>
  </si>
  <si>
    <r>
      <t xml:space="preserve">* El 14/06/2019 se aprueba la versión 04 del procedimiento Ingreso de NNA a Unidades de Protección Integral Internado M-MSS-PR-001.
* Se realizan 5 capacitaciones y socializaciones a 89 profesionales psicosociales, profesionales sociales de convenios y de comedores. 
35 profesionales que corresponden a pendientes en los dos procesos de capacitación  y vinculados al instituto posterior al 23 de agosto se capacitarán en el mes de septiembre.
</t>
    </r>
    <r>
      <rPr>
        <u/>
        <sz val="11"/>
        <rFont val="Calibri"/>
        <family val="2"/>
        <scheme val="minor"/>
      </rPr>
      <t xml:space="preserve">
En este período de seguimiento NO se materializó el riesgo</t>
    </r>
    <r>
      <rPr>
        <sz val="11"/>
        <rFont val="Calibri"/>
        <family val="2"/>
        <scheme val="minor"/>
      </rPr>
      <t>.</t>
    </r>
  </si>
  <si>
    <t>AREA SICOSOCIAL</t>
  </si>
  <si>
    <t>1 documento oficializado / 1 documento requerido a oficializar
170 profesionales sicosociales participantes en inducciones y reinducciones   realizadas/ 205  profesionales sicosociales del Área Sicosocial</t>
  </si>
  <si>
    <t xml:space="preserve">Formulación de mapa de riesgo de corrupción. </t>
  </si>
  <si>
    <t>Edith Johana Fuentes Vidal</t>
  </si>
  <si>
    <t>Se realiza reformulación de las causas del riesgo, se modifica la redacción a la primera causa, se incluyen dos causas adicionales, se modifica el impacto de acuerdo a la aplicación de la encuesta del impacto,  se realiza ajuste al control de la valoración del riesgo, se realiza una descripción del control, se realiza ajuste a las acciones asociadas al control ( se omite la primera acción de contingencia) y se reformulan indicadores de monitoreo y revisión, de acuerdo a la formulación de las hojas de vida de los indicadores.</t>
  </si>
  <si>
    <t>Yenny Andrea Corzo Cáceres</t>
  </si>
  <si>
    <t>Se realiza primer seguimiento.</t>
  </si>
  <si>
    <t>Se realiza segundo seguimiento.</t>
  </si>
  <si>
    <t>APOYO OFICINA DE CONTROL INTERNO</t>
  </si>
  <si>
    <t>YENNY ANDREA CORZO CÁCERES</t>
  </si>
  <si>
    <t>DIANA MARCELA ROMERO</t>
  </si>
  <si>
    <t>COREO ELECTRONICO</t>
  </si>
  <si>
    <t>YENNYCC@IDIPRON.GOV.CO</t>
  </si>
  <si>
    <t>MARCELAR@IDIPRON.GOV.CO</t>
  </si>
  <si>
    <t>Proceso  Modelo Pedagógico</t>
  </si>
  <si>
    <t>Área Socio legal y Justicia Restaurativa</t>
  </si>
  <si>
    <t>1. Mal uso en el acceso a la  información que contiene el sistema de informacion del instituto (SIMI) por parte de los servidores del Área.
2. Debilidad en el monitoreo y acceso de la información SIMI que manejan los servidores del Área.</t>
  </si>
  <si>
    <t>Entregar información confidencial de los NNAJ a grupos con intereses políticos, económicos o para  provecho personal o de terceros</t>
  </si>
  <si>
    <t>1. Perdida de la confianza del NNAJ en el  Instituto.
2. Dejar en riesgo la integridad del NNAJ.
3. Uso inadeacuado de la información en contra de la gestión del Instituto</t>
  </si>
  <si>
    <t>1. Se cuenta con controles y registros  de acceso al sistema de Información Misional. 
2.  Se lleva control de los registros  de la remisión y entrega de las historias sociales.
3.  Se cuenta con la clausula de confidencialidad de los contratistas que atienden a la población de NNAJ.
4 . Se cuenta con el MANUAL POLITICA DE TRATAMIENTO DE DATOS FINAL A-TIC-MA-002</t>
  </si>
  <si>
    <t xml:space="preserve">1. Consolidación de bases de datos planas que reposen en los sistemas del Área Sociolegal y Justicia Restaurativa.
2. Solicitar mantenimiento a equipos de cómputo a fin de evitar posibles fugas informáticas que pongan en riesgo la información de los NNAJ.
3. Asignar responsabilidades del buen uso, manejo y custodia de la información consignada.
4. Solicitar control por parte del área encargada en temas relacionados con el sistema SIMI. </t>
  </si>
  <si>
    <t xml:space="preserve">01 DE FEBRERO A 30 DE OCTUBRE DE 2019 </t>
  </si>
  <si>
    <t xml:space="preserve">1. Trimestralmente solicitar el consolidado de bases de datos por funcionario y/o contratista que manejó información relacionada con los NNAJ.
2. Identificar y reportar de acuerdo a los lineamientos internos y legales, las acciones inadecuadas e ilegales que atenten contra la información de los NNAJ y aquella que se registre y maneje al interior del área Sociolegal y Justicia Restaurativa (ley 1098 de 2006- ley 1581 de 2012)
3. Implementación  estrategias y/o herramientas  de seguridad en la información a fin de evitar el acceso a la información de los NNAJ </t>
  </si>
  <si>
    <t>1. Bases  de datos.
2. Actas de reunión, listado de asistencia y memorandos.
3. Solicitud escrita a Sistemas</t>
  </si>
  <si>
    <r>
      <t xml:space="preserve">1. Se reportaron 9 bases de datos trabajadas de los NNAJ entre el 01 de abril de 2019 y el 30 de junio de 2019 (2do.Trim.)
2. En el periodo comprendido entre el 01 de abril de 2019 y el 30 de julio de 2019, no se identificaron ni encontraron acciones inadecuadas e ilegales que atente contra la información de los NNAJ.
3. Se envió correo electrónico (16/07/2019) a la Oficina de Sistemas logrando agendar reunión que se llevó a cabo el día 27 de agosto de 2019, en la cual se exponen las posibilidades de control de la información.
</t>
    </r>
    <r>
      <rPr>
        <u/>
        <sz val="11"/>
        <rFont val="Calibri"/>
        <family val="2"/>
        <scheme val="minor"/>
      </rPr>
      <t>En el período de seguimiento no se materializó el riesgo.</t>
    </r>
  </si>
  <si>
    <t>Profesional Área Sociolegal y Justicia Restaurativa/ Coordinador Área Sociolegal Y Justicia Restaurativa</t>
  </si>
  <si>
    <t>16 Bases de datos consolidadas del Área.
0 casos reportados / 0 casos identificados
0 Herramientas tecnológicas implementadas</t>
  </si>
  <si>
    <t>Se formula el mapa de riesgos</t>
  </si>
  <si>
    <t xml:space="preserve">Adriana R. López Ovalle - E. Fabián Romero Díaz </t>
  </si>
  <si>
    <t>Se realizó ajuste a  la descripción del riesgo y su causa; se realizó diligenciamiento de contingencia, acciones, periodo de ejecución y registro; se ajustó encuesta de impacto, se definieron indicadores y se documentaron las hojas de vida de los mismos.</t>
  </si>
  <si>
    <t>Adriana R. López Ovalle</t>
  </si>
  <si>
    <t>Se realiza segundo seguimiento. Se ajustó el resultado del indicador en la hoja de vida de la primera acción pues no se había consignado el porcentaje de avance en primer seguimiento.</t>
  </si>
  <si>
    <r>
      <t>Adriana R. López Ovalle/</t>
    </r>
    <r>
      <rPr>
        <sz val="11"/>
        <rFont val="Times New Roman"/>
        <family val="1"/>
      </rPr>
      <t>Profesional Contratista</t>
    </r>
  </si>
  <si>
    <r>
      <t>Edgar Fabian Romero Diaz/</t>
    </r>
    <r>
      <rPr>
        <sz val="11"/>
        <rFont val="Times New Roman"/>
        <family val="1"/>
      </rPr>
      <t>Profesional Universitario - Coordinador Area Sociolegal y Justicia Restaurativa</t>
    </r>
  </si>
  <si>
    <t>Juan José Londoño Pabón</t>
  </si>
  <si>
    <t>adrianal@idipron.gov.co</t>
  </si>
  <si>
    <t>fabianr@idipron.gov.co</t>
  </si>
  <si>
    <t>Subdirector Operativo</t>
  </si>
  <si>
    <t>MODELO PEDAGÓGICO</t>
  </si>
  <si>
    <r>
      <rPr>
        <b/>
        <sz val="11"/>
        <color rgb="FF000000"/>
        <rFont val="Times New Roman"/>
        <family val="1"/>
      </rPr>
      <t>EDUCACIÓN</t>
    </r>
    <r>
      <rPr>
        <sz val="11"/>
        <color rgb="FF000000"/>
        <rFont val="Times New Roman"/>
        <family val="1"/>
      </rPr>
      <t xml:space="preserve">
IDEAR MODELOS Y ACCIONES DE FORMACIÓN QUE PERMITAN DESARROLLAR PROCESOS EDUCATIVOS DE NIVELACIÓN Y CERTIFICACIÓN DE ACUERDO CON LOS ESTÁNDARES EMANADOS POR EL MINISTERIO DE EDUCACIÓN NACIONAL</t>
    </r>
  </si>
  <si>
    <t>*Diligenciamiento incorrecto de la informacion del NNAJ en el formato de matricula. 
*Falta de verificación de documentos y certificados entregados por los NNAJ, que indica si se deben realizar convalidaciones académicas</t>
  </si>
  <si>
    <t>Vinculación  y matrícula de  NNAJ que no cumplen con los requisitos para el ingreso a los procesos de formación académica (falta de certificados académicos).</t>
  </si>
  <si>
    <t xml:space="preserve">*Certificar grado de escolaridad sin tener soporte del historial  academico correspondiente. 
*Sanciones disciplinarias por parte del área de inspección y vigilacia de la Secretaria de Educación Distrital o Ministerio de Educación Nacional. 
 </t>
  </si>
  <si>
    <t>* Diligenciamiento del formato de MATRÍCULA ESCUELA PEDAGÓGICA INTEGRAL IDIPRON M-MED-FT-015. 
"Resultados pruebas diagnósticas escuela pedagógica integral IDIPRON M-MED-FT-005".(Para ubicación de grado)
* Gestionar convalidación académica con colegios autorizados por la Secretaría de Educación. 
* Registro de los certificados radicados en el componenente de formación académica por parte de los Apoyos Académicos de las UPIS en el formato "Registro de Matrícula M-MED-FT-020".</t>
  </si>
  <si>
    <t>* Gestionar jornadas de convalidación de grados académicos con instituciones avaladas para este proceso por la Secretaria de Educación.</t>
  </si>
  <si>
    <t>*Realizar 2 jornadas de retroalimentación del diligenciamiento del formato de matrícula y del proceso de verificación de requisitos para el ingreso a los procesos de formación 
* Realizar un procedimiento sobre el proceso de matrícula y convalidación.</t>
  </si>
  <si>
    <t xml:space="preserve">*Ficha metodológica, Formato ACTA A-GDO-FT-004 y formato REGISTRO DE ASISTENCIA, COMITÉ, JUNTA, REUNIÓN, CAPACITACIÓN Y-O ACTIVIDADES DE BIENESTAR A-GDH-FT-010 de las jornadas pedagógicas de retroalimentación. 
* Documento oficializado ante la OAP. </t>
  </si>
  <si>
    <r>
      <t xml:space="preserve">* Se realiza primera capacitación de formato de matrícula y verificación de requisitos de ingreso en 12 Upis (Santa Lucía, La 27, Perdomo, Liberia, Florida, Rioja, Molinos, Normandía, Luna Park, La 32, Servitá y La Arcadia - Evidencia acta 24/08/2019 y listado de asistencia) 
* Se presenta acta de reunión con el Área de Sistemas a fin de validar las proyecciones realizadas en cuanto al procedimiento de matrícula conforme a la parametrización que se hará en el SIMI (Evidencia acta 03/07/2019)
</t>
    </r>
    <r>
      <rPr>
        <u/>
        <sz val="11"/>
        <rFont val="Calibri"/>
        <family val="2"/>
        <scheme val="minor"/>
      </rPr>
      <t xml:space="preserve">
No se materializó el riesgo en el período.</t>
    </r>
  </si>
  <si>
    <t>* Rector/a, coordinador/a académico o apoyo profesional del componente de formación académica
* Apoyo profesional del componente de formación académica</t>
  </si>
  <si>
    <t>1  jornada de retroalimentación realizada / 2 jornadas programadas. 
1 Documento oficializado del procedimiento del proceso de matrícula y convalidación</t>
  </si>
  <si>
    <r>
      <t xml:space="preserve">*Alterar los resultados de procesos académicos, respecto a la aprobación de grados por </t>
    </r>
    <r>
      <rPr>
        <sz val="11"/>
        <rFont val="Calibri"/>
        <family val="2"/>
      </rPr>
      <t>parte de NNAJ matriculados. 
*Falta de control en el diligenciamiento y evidencias de los resultados académicos.</t>
    </r>
  </si>
  <si>
    <t>Manipulación de la informacion generada por las comisiones de evaluación y promoción  para fines particulares.</t>
  </si>
  <si>
    <t xml:space="preserve">Afectacion del proposito y finalidad de los objetivos del proceso  en la restitución de derecho  a la educacion  
Sanciones disciplinarias por parte de las instancias de inspección y vigilancia de las entidades de control educativo.
</t>
  </si>
  <si>
    <t>*Registro para la comisión de evaluación y promoción escuela pedagógica integral IDIPRON M-RDE-FT-097.
*Concepto comisión de evaluación escuela pedagógica integral IDIPRON M-RDE-FT-012
*Boletín académico
*Libro de valoraciones académicas del año.
* Actas de la comisión de evaluación y promoción.</t>
  </si>
  <si>
    <t xml:space="preserve">* Reportar a Control Interno Disciplinario sobre la situaciones que indiquen una presunta manipulación de la información de las comisiones de promoción y evaluación. 
</t>
  </si>
  <si>
    <t xml:space="preserve">Realizar un formato de seguimiento de las comisiones de evaluación y promoción, a través del cual se puedan realizar seguimientos periódicos sobre la veracidad de la información. </t>
  </si>
  <si>
    <t>1 documento oficializado ante la OAP</t>
  </si>
  <si>
    <r>
      <t xml:space="preserve">No se presenta avance de esta acción para este período de seguimiento
</t>
    </r>
    <r>
      <rPr>
        <u/>
        <sz val="11"/>
        <rFont val="Calibri"/>
        <family val="2"/>
        <scheme val="minor"/>
      </rPr>
      <t xml:space="preserve">
No se materializó el riesgo en el período.</t>
    </r>
  </si>
  <si>
    <t>* Apoyo profesional del componente de formación académica</t>
  </si>
  <si>
    <t xml:space="preserve">* 1 Documento oficializado para seguimiento de las comisiones de evaluación y promoción </t>
  </si>
  <si>
    <t>*No efectuar la proyección de insumos y equipamiento que corresponda
*Omisión de controles frente al manejo de los insumos y equipamientos</t>
  </si>
  <si>
    <t>Pérdida de elementos y/o adquisición innecesaria de insumos o equipamientos</t>
  </si>
  <si>
    <t>*Afectación presupuestal del instituto
* Detrimento patrimonial
*Pérdida de elementos
*Hallazgos por parte de los entes de control
*Sanciones disciplinarias
*Favorecimiento de terceros
en la adquisición de insumos y/o equipamiento</t>
  </si>
  <si>
    <t xml:space="preserve">*Diligenciamiento del formato ENTREGA DE ELEMENTOS DE CONSUMO Y CONSUMO CONTROLADO A SERVIDORES A-GLO-FT-010
* Diligenciamiento del formato ENTREGA DE ELEMENTOS DE CONSUMO PARA EL DESARROLLO DE ACTIVIDADES A NNAJ M-MEX-FT-016
*Drive institucional https://drive.google.com/open?id=0B87TseHTYsrJS1A3OGJiaE1CMU0 donde se lleva el consolidado de la información consignada en el formato TRASLADO, SALIDA Y ENTREGA DE ELEMENTOS DE CONSUMO, CONSUMO CONTROLADO Y/O DEVOLUTIVOS A-GLO-FT-005. </t>
  </si>
  <si>
    <r>
      <t>Reportar a la Subdirección de Métodos Educativos y Operativa</t>
    </r>
    <r>
      <rPr>
        <sz val="11"/>
        <color rgb="FFFF0000"/>
        <rFont val="Calibri"/>
        <family val="2"/>
      </rPr>
      <t xml:space="preserve"> </t>
    </r>
    <r>
      <rPr>
        <sz val="11"/>
        <rFont val="Calibri"/>
        <family val="2"/>
      </rPr>
      <t>o jefe inmediato mediante el formato MEMORANDO  A-GDO-FT-013 para tomar las acciones correspondientes</t>
    </r>
  </si>
  <si>
    <t xml:space="preserve">Realizar un documento mediante el cual se establezca la ruta y manejo en las solicitudes y disposición de insumos
Realización de 2 jornadas para la capacitación sobre la ruta y manejo en las solicitudes y disposición de insumos </t>
  </si>
  <si>
    <t>Documento oficializado ante la OAP
Ficha metodológica, formato ACTA A-GDO-FT-004 y formato REGISTRO DE ASISTENCIA, COMITÉ, JUNTA, REUNIÓN, CAPACITACIÓN Y-O ACTIVIDADES DE BIENESTAR A-GDH-FT-010</t>
  </si>
  <si>
    <r>
      <t xml:space="preserve">Se elaboró el documento inicial sometiendolo a revisión por parte del equipo y se proyecta realizar encuentro de aprobación final para inicio de gestión ante la OAP (Evidencia Documento Borrador y correo electrónico del 29/08/2019)
Se realizó la segunda jornada de capacitaciones sobre la ruta y manejo de las solicitudes y disposición de insumos (Evidencia acta del 10/07/2019).
</t>
    </r>
    <r>
      <rPr>
        <u/>
        <sz val="11"/>
        <rFont val="Calibri"/>
        <family val="2"/>
        <scheme val="minor"/>
      </rPr>
      <t>No se materilizó el riesgo en el período.</t>
    </r>
  </si>
  <si>
    <t xml:space="preserve">Técnico administrativo - Área Educación </t>
  </si>
  <si>
    <t>1 Documento oficializado sobre Ruta y manejo de solicitudes y disposición de insumos
2 jornadas de capacitación realizadas/2 jornadas de capacitación programadas</t>
  </si>
  <si>
    <t xml:space="preserve">FORMULACIÓN MAPA DE CORRUPCIÓN EDUCACIÓN </t>
  </si>
  <si>
    <t>HELENA SOCHA-JUAN RODRIGUEZ</t>
  </si>
  <si>
    <t>SE AJUSTA LA REDACCIÓN DE RIESGOS, CAUSAS Y CONSECUENCIAS BUSCANDO UNA MAYOR CLARIDAD DE LOS MISMOS, SE FORTALECE LA DESCRIPCIÓN DE LOS CONTROLES EXISTENTES, SE MODIFICAN LAS ACCIONES, REGISTROS E INDICADORES AJUSTADAS A LOS DESARROLLOS QUE SE HAN VENIDO PRODUCIENDO. SE ELIMINA EL TERCER RIESGO CONSIDERANDO QUE FUE INCLUIDO EN PLAN DE MEJORAMIENTO DE AUDITORIA INTERNA DE CONTROL INTERNO Y YA SE SA SUBSANADO EL HALLAZGO. SE AJUSTAN LAS ENCUESTAS DE IMPACTO MODIFICANDO EL IMPACTO DETALLADO PARA EL TERCER RIESGO. SE DOCUMENTAN LAS HOJAS DE VIDA DE LOS INDICADORES.</t>
  </si>
  <si>
    <t>SE LLEVA A CABO PRIMER SEGUIMIENTO</t>
  </si>
  <si>
    <t>02/05/219</t>
  </si>
  <si>
    <t>SE LLEVA A CABO SEGUNDO SEGUIMIENTO</t>
  </si>
  <si>
    <r>
      <t>HELENA SOCHA-JUAN RODRIGUEZ</t>
    </r>
    <r>
      <rPr>
        <sz val="10"/>
        <rFont val="Times New Roman"/>
        <family val="1"/>
      </rPr>
      <t xml:space="preserve"> - Profesionales Área Educación</t>
    </r>
  </si>
  <si>
    <r>
      <t xml:space="preserve">CARLOS ARTURO VALERO CASTILLO - </t>
    </r>
    <r>
      <rPr>
        <sz val="10"/>
        <rFont val="Times New Roman"/>
        <family val="1"/>
      </rPr>
      <t>Coordinador Área Educación</t>
    </r>
  </si>
  <si>
    <t>helenas@idipron.gov.co/juanrg@idipron.gov.co</t>
  </si>
  <si>
    <t>carlosv@idipron.gov.co</t>
  </si>
  <si>
    <t>MODELO PEDAGÓGICO/</t>
  </si>
  <si>
    <t>Espiritualidad</t>
  </si>
  <si>
    <t>1. Falta de principios y ética profesional de los funcionarios y/o contratistas de la entidad
2. No hay un adecuado seguimiento frente a las acciones realizadas por el funcionario, contratista y/o voluntario donde se logre identificar si se están realizando conforme al procedimiento.</t>
  </si>
  <si>
    <t>Hacer prevalecer intereses personales sobre los institucionales en la realización de actividades del Área</t>
  </si>
  <si>
    <t xml:space="preserve">1. Sanciones por parte  de los diferentes organismos de control.
2. Investigaciones disciplinarias, penales y fiscales tanto para el funcionario como para el instituto.
3. Mala imagen para el área y el instituto
</t>
  </si>
  <si>
    <t xml:space="preserve">1. Se establece una capacitación y jornada informativa al funcionario, contratista y/o voluntario por parte de la coordinación del área para garantizar que los procesos y actividades realizados esta conforme a lo establecido por el Instituto.
2. Se realiza seguimiento mensual por parte de la coordinación del área a las actividades realizadas por parte de los funcionarios y/o contratistas.
3. Se realiza una evaluación y seguimiento trimestral al voluntario tanto por el responsable de unidad como por los NNAJ.
</t>
  </si>
  <si>
    <t xml:space="preserve">1. Informar de manera inmediata a la Subdirección técnica de métodos educativos y operativos de la situación presentada.
2. Entregar las evidencias y soportes que demuestren el posible hecho corruptivo para emprender las acciones necesarias.
3. Realizar el seguimiento y control definido para dicha situación.
</t>
  </si>
  <si>
    <t>1. Realizar cuatro (4) jornadas de sensibilización y capacitación al funcionario, contratista y/o voluntario sobre la misionalidad del instituto y las diferentes sanciones que pueden acarrearles la realización de acciones inadecuadas
2. Realizar cuatro (4) seguimientos a las acciones y actividades de los voluntarios</t>
  </si>
  <si>
    <r>
      <t xml:space="preserve">1. Actas A-GDO-FT-004 y Registro de asistencia reunión y/o capacitación A-GDH-FT-010
2. Seguimiento a las actividades de los voluntarios M-MES-FT-001
</t>
    </r>
    <r>
      <rPr>
        <sz val="11"/>
        <color rgb="FFFF0000"/>
        <rFont val="Calibri"/>
        <family val="2"/>
        <scheme val="minor"/>
      </rPr>
      <t/>
    </r>
  </si>
  <si>
    <r>
      <t xml:space="preserve">1. Se realizan 2 reuniones con los funcionarios del área el 25/06/2019 y 15/08/2019 dando indicaciones precisas sobre lineas de trabajo con los NNAJ (Actas de reunión y listados de asistencia)
2. Se llevan a cabo 6 reuniones de seguimientos a voluntarios durante dos jornadas:
Primera jornada: 4,5 y 10 de junio 
Segunda jornada: 8, 19 julio y 5 agosto
</t>
    </r>
    <r>
      <rPr>
        <sz val="11"/>
        <color rgb="FFFF0000"/>
        <rFont val="Calibri"/>
        <family val="2"/>
        <scheme val="minor"/>
      </rPr>
      <t xml:space="preserve">
</t>
    </r>
    <r>
      <rPr>
        <u/>
        <sz val="11"/>
        <rFont val="Calibri"/>
        <family val="2"/>
        <scheme val="minor"/>
      </rPr>
      <t>Estas acciones evitaron que se materializara el riesgo.</t>
    </r>
  </si>
  <si>
    <t>COORDINADORA ÁREA ESPIRITUALIDAD</t>
  </si>
  <si>
    <t>6 Jornadas de sensibilizaciones realizadas / 4 Jornadas de sensibilización programadas
2 jornadas de seguimiento a voluntarios / 4 jornadas de seguimiento a voluntarios</t>
  </si>
  <si>
    <t>Falta de seguimiento en la planeación y ejecución de las actividades donde se usan los recursos solicitados para el cumplimiento de las actividades</t>
  </si>
  <si>
    <t>Desvió de recursos e insumos destinados al Área para beneficios personales o de terceros</t>
  </si>
  <si>
    <t xml:space="preserve">1. Gasto presupuestal innecesario por parte del instituto
2. No se realiza la adecuada atención al beneficiario conforme a los objetivos del área
3. Investigaciones y hallazgos fiscales en contra del IDIPRON y/o funcionarios
4. Mala imagen del área y el instituto
</t>
  </si>
  <si>
    <t>1. El auxiliar administrativo realiza un adecuado seguimiento y control a los diferentes insumos y/o materiales dados al área para las diferentes actividades
2. Formulación semestral del plan de necesidades del área por parte de cada líder de línea de acción del área
3. Diligenciamiento del formato de evaluación de las actividades por parte del educador, acompañante en la actividad y/o NNAJ para evidenciar el uso de los insumos</t>
  </si>
  <si>
    <t xml:space="preserve">1. Informar de manera inmediata a la Subdirección técnica de métodos educativos y operativos sobre la solicitud realizada o existencia de los recursos innecesarios.
2. Notificar a las instancias competentes para el inicio de las acciones correctivas
</t>
  </si>
  <si>
    <t>1. Realizar una reunión semestral para sensibilizar a los funcionarios y/o contratistas sobre la importancia de realizar una adecuada planeación y solicitud de necesidades.
2. Llevar un registro físico de los insumos dados al área donde exista claridad sobre su uso.</t>
  </si>
  <si>
    <t xml:space="preserve">1. Actas A-GDO-FT-004 y Registro de asistencia reunión y/o capacitación A-GDH-FT-010
2. Registro físico de uso de insumos
</t>
  </si>
  <si>
    <r>
      <t xml:space="preserve">1. Se realizan 13 reuniones mayo (3), Junio (4), Julio (2) y agosto (4). Para capacitar y sensibilizar a todo el equipo de trabajo del área frente al alistamiento de los insumos requeridos para las actividades a realizar por cada una de las líneas de acción. 
2. Se presenta el kardex de los insumos con los que cuenta el área, así como bases de elementos requeridos y correo remitido al área de Recursos para su asignación (Evidencias 4 archivos de excell y 1 de word)
</t>
    </r>
    <r>
      <rPr>
        <u/>
        <sz val="11"/>
        <rFont val="Calibri"/>
        <family val="2"/>
        <scheme val="minor"/>
      </rPr>
      <t>Estas acciones evitaron que se materializara el riesgo.</t>
    </r>
  </si>
  <si>
    <t>17 reuniones de planeación realizadas / 2 reuniones de planeación programadas
1 Registro físico (Magnético)</t>
  </si>
  <si>
    <t>Falta de un seguimiento permanente de la documentación fisica y digital del área</t>
  </si>
  <si>
    <t>Adulterar, falsificar, duplicar o eliminar la información y documentos que se producen en desarrollo de las actividades del área, para beneficio propio o de terceros</t>
  </si>
  <si>
    <t xml:space="preserve">1. Sanciones Disciplinarias, Penales y Fiscales
2. Crear información inadecuada para la entrega de informes y resultados del instituto
</t>
  </si>
  <si>
    <t xml:space="preserve">1. Se socializa con el equipo de trabajo  la importancia del buen manejo y diligenciamiento de los formatos requeridos para las evidencias de las funciones y actividades realizadas.
2. Se tiene fijada la cláusula contractual sobre la debida custodia y manejo de la información.
3. Se realizara seguimiento por parte de la coordinación del área al manejo, diligenciamiento y cargue de información de los funcionarios y/o contratistas
</t>
  </si>
  <si>
    <t>1. Informar de manera inmediata al superior inmediato del funcionario o supervisor del contratista
2. Entregar las evidencias y soportes que demuestren el hecho de corrupción para emprender las acciones necesarias</t>
  </si>
  <si>
    <t>Realizar seguimiento mensual a la documentación y evidencias  requeridas y entregadas por los funcionarios del área.</t>
  </si>
  <si>
    <t>Actas A-GDO-FT-004 y Registro de asistencia reunión y/o capacitación A-GDH-FT-010</t>
  </si>
  <si>
    <r>
      <t xml:space="preserve">Se presentan los formatos de supervisión de 12 contratistas del área de los meses de mayo, junio, julio y agosto. Por otro lado, se entrega el informe pendiente en el 1er seguimiento del mes abril.
</t>
    </r>
    <r>
      <rPr>
        <u/>
        <sz val="11"/>
        <color theme="1"/>
        <rFont val="Calibri"/>
        <family val="2"/>
        <scheme val="minor"/>
      </rPr>
      <t>Estas acciones evitaron que se materializara el riesgo.</t>
    </r>
  </si>
  <si>
    <t>23 Supervisión a informe mensual / 23 de contratistas en el área</t>
  </si>
  <si>
    <t>1. Presión de una persona influyente dentro del Instituto
2. Intereses políticos frente a la atención del NNAJ
3. Funcionarios y/o contratistas sin el perfil de atención 
4. Falta de ética profesional</t>
  </si>
  <si>
    <t>Generar  preferencias para la participación de NNAJ en las actividades realizadas por el área, a partir de intereses personales y/o de terceros</t>
  </si>
  <si>
    <t>1. Disminuir la capacidad de atención
2. Mala Imagen y credibilidad de la institución
3. Exposición de NNAJ a problemáticas que afectan su desarrollo
4. Confusión frente a la relación entre educador y NNAJ
5. Posibles demandas y/o acciones disciplinarias</t>
  </si>
  <si>
    <t xml:space="preserve">1. Capacitación continua sobre el manejo al NNAJ, la prevención y transparencia en la atención y la estrategia pedagógica del instituto por parte de la coordinación del área
2. Seguimiento a las atenciones y NNAJ beneficiados por cada línea de acción del área
</t>
  </si>
  <si>
    <t>1. Informar de manera inmediata al superior inmediato del funcionario o supervisor del contratista
2. Entregar las evidencias y soportes que demuestren el hecho de corrupción para emprender las acciones disciplinarias</t>
  </si>
  <si>
    <t xml:space="preserve">Informe trimestral que evidencie la cantidad de atenciones y NNAJ beneficiados de las acciones de cada línea del área. 
</t>
  </si>
  <si>
    <t>informe trimestral de atenciones y NNAJ beneficiados</t>
  </si>
  <si>
    <r>
      <t xml:space="preserve">Se presenta el informe de gestión del área consolidado para el primer semestre del año 2019.
</t>
    </r>
    <r>
      <rPr>
        <u/>
        <sz val="11"/>
        <color theme="1"/>
        <rFont val="Calibri"/>
        <family val="2"/>
        <scheme val="minor"/>
      </rPr>
      <t>Estas acciones evitaron que se materializara el riesgo.</t>
    </r>
  </si>
  <si>
    <t>2 informes presentados / 4 informes de atención del área</t>
  </si>
  <si>
    <t>Formulación del mapa de riesgos</t>
  </si>
  <si>
    <t>JOHNATTAN LYNER BUSTOS</t>
  </si>
  <si>
    <t>Se realizan ajustes en la redacción de las causas y los riesgos buscando delimitar su radio de acción, se fortalece la descripción de los controles realizados, se puntualizan las acciones y registros de prevención o mitigación de los riesgos así como la formulación de los indicadores. Se ajusta el diligenciamiento de las encuestas de impacto y se documentan las hojas de vida de los indicadores.</t>
  </si>
  <si>
    <t>Se realiza segundo seguimiento. Se hace necesario ajustar en la hoja de vida del indicador 1 correspondiente al primer trimestre el resultado de la primera variable y el resultado del indicador, considerando que presentaba error en la formula aplicada.</t>
  </si>
  <si>
    <t>APROBACIÓN DEL LIDER DEL PROCESO</t>
  </si>
  <si>
    <r>
      <t xml:space="preserve">JOHNATTAN LYNER BUSTOS </t>
    </r>
    <r>
      <rPr>
        <sz val="11"/>
        <rFont val="Times New Roman"/>
        <family val="1"/>
      </rPr>
      <t>TECNICO CONTRATISTA</t>
    </r>
  </si>
  <si>
    <r>
      <t xml:space="preserve">MAIRA ALEJANDRA ROBLES TORO </t>
    </r>
    <r>
      <rPr>
        <sz val="11"/>
        <rFont val="Times New Roman"/>
        <family val="1"/>
      </rPr>
      <t>COORDINADORA ÁREA ESPIRITUALIDAD</t>
    </r>
  </si>
  <si>
    <t>johnattanb@idipron.gov.co</t>
  </si>
  <si>
    <t>mairar@idipron.gov.co</t>
  </si>
  <si>
    <r>
      <rPr>
        <b/>
        <sz val="8"/>
        <color theme="1"/>
        <rFont val="Times New Roman"/>
        <family val="1"/>
      </rPr>
      <t>TERRITORIO</t>
    </r>
    <r>
      <rPr>
        <sz val="8"/>
        <color theme="1"/>
        <rFont val="Times New Roman"/>
        <family val="1"/>
      </rPr>
      <t xml:space="preserve">
Corresponde a la intervención que realiza el IDIPRON directamente en los barrios más vulnerables de las localidades de la ciudad, mediante la cual se busca reconectar al NNAJ con su entorno de forma  positiva. Busca esta intervención como primera instancia la restitución de los derechos de las NNAJ aprovechando las habilidades e intereses individuales y colectivos, los vínculos familiares, los capitales sociales, el equipamiento instalado tanto del sector público como privado, etc. en su propio espacio. Además, dado que un propósito fundamental del Instituto tiene que ver con la conservación y cuidado de los vínculos afectivos de los NNAJ con sus familias, la intervención territorial facilita este objetivo, pues constituye casi el escenario natural donde transcurre la vida de ellos y los educadores tienen mayores posibilidades de acompañar tales vínculos,  previniendo de esta manera que los NNAJ queden expuestos en mayor medida a los peligros de la habitabilidad en calle. También tal intervención permite visibilizar el protagonismo de los NNAJ, quienes exhiben sus habilidades en la transformación de su territorio y de esta manera las comunidades, especialmente los adultos los perciben de forma  positiva y unos y otros logran mejores capitales sociales. Puede que existan varios lugares de intervención por localidad en donde se trazará de forma individual y grupal (o viceversa) un plan de atención que comprenda diagnóstico (es fundamental recoger habilidades), objetivos, actividades, recursos, tiempo, número de NNAJ, etc. Tal plan de acción debe ser evaluado periódicamente.</t>
    </r>
  </si>
  <si>
    <t>Cantidades entregadas de los diferentes elementos que componen el kit escolar que no se ajustan a las necesidades presentadas en el territorio.
Tiempos de entrega de los elementos de kit escolar a los NNAJ que no coinciden con la programación pedagógica en el territorio.
Baja apropiación de los NNAJ sobre el cuidado y uso adecuado de los insumos entregados</t>
  </si>
  <si>
    <t>Uso indebido de los elementos entregados a los NNAJ de los procesos del contexto pedagógico de Territorio</t>
  </si>
  <si>
    <t xml:space="preserve">Pérdida de recursos de la Entidad.
Hallazgos por parte de los entes de control.
Impacto negativo a la imagen institucional </t>
  </si>
  <si>
    <t>Los kits escolares se entregan de acuerdo a las fechas establecidas por el área de almacen al contexto pedagógico de territorio. 
Desde territorio se programan las entregas a las 5 zonas según el # de NNAJ atendidos en cada zona. Se soporta esta acción a traves del Formato Entrega Elementos Consumo para el Desarrollo de Actividades a NNAJ (M-MEX-FT-016). 
Así mismo diligenciar la acción realizada en el Formato Acta de Encuentro (M-MTE-FT-002).</t>
  </si>
  <si>
    <t>Determinar las cantidades  de los insumos según las necesidades  de los NNAJ.
Identificar la frecuencia en la entrega según uso de los elementos entregados.</t>
  </si>
  <si>
    <t xml:space="preserve">* Reunión con el equipo de territorio a fin de determinar cantidades y frecuencias de entrega de insumos en cada zona
* Charlas pedagógicas sobre el buen uso de los recursos entregados a los NNAJ de las diferentes zonas del contexto de territorio con el fin de sensibilizarlos sobre su cuidado y su enfoque de formación pedagógica.
*Mediante las acciones de refuerzo escolar que realiza el equipo territorial de las zonas, se realizará seguimiento y retroalimentación al NNAJ sobre los recursos entregados y su cuidado. 
* Verificación del uso de formato para el control de la entrega de insumos, adaptado al contexto pedagógico de Territorio. </t>
  </si>
  <si>
    <t xml:space="preserve">* Acta y listado de asistencia.
* Registro fotográfico
* Acta de encuentro.
* Formato Entrega Elementos Consumo para el Desarrollo de Actividades a NNAJ (M-MEX-FT-016). </t>
  </si>
  <si>
    <r>
      <t xml:space="preserve">* Mediante charla se sensibilizó a los NNAJ sobre el buen uso de los insumos entregados (evidencia registro fotográfico)
</t>
    </r>
    <r>
      <rPr>
        <sz val="10"/>
        <rFont val="Calibri"/>
        <family val="2"/>
        <scheme val="minor"/>
      </rPr>
      <t>* Se realizó</t>
    </r>
    <r>
      <rPr>
        <sz val="10"/>
        <color theme="1"/>
        <rFont val="Calibri"/>
        <family val="2"/>
        <scheme val="minor"/>
      </rPr>
      <t xml:space="preserve"> segundo seguimiento al uso de insumos en las localidades de Santa Fe, Usme y Suba (evidencia actas de encuentro, actas de reunión y registro fotográfico)
</t>
    </r>
    <r>
      <rPr>
        <u/>
        <sz val="10"/>
        <color theme="1"/>
        <rFont val="Calibri"/>
        <family val="2"/>
        <scheme val="minor"/>
      </rPr>
      <t>En este período de seguimiento NO se materializó el riesgo</t>
    </r>
    <r>
      <rPr>
        <sz val="10"/>
        <color theme="1"/>
        <rFont val="Calibri"/>
        <family val="2"/>
        <scheme val="minor"/>
      </rPr>
      <t>.</t>
    </r>
  </si>
  <si>
    <t>Coordinadores Zonales y Facilitadores Sociales asignados a cada zona - Responsable Contexto Territorio</t>
  </si>
  <si>
    <t xml:space="preserve">2 Sensibilizaciones realizadas / 3 Sensibilizaciones programadas
2 Seguimientos realizados / 3 seguimientos programados
</t>
  </si>
  <si>
    <t>FORMULACIÓN DEL MAPA DE RIESGOS</t>
  </si>
  <si>
    <t>CAROLINA MOLANO</t>
  </si>
  <si>
    <t xml:space="preserve">SE AJUSTA LA REDACCIÓN DE RIESGO, CAUSAS Y CONSECUENCIAS BUSCANDO UNA MAYOR CLARIDAD DEL MISMO, SE FORTALECE LA DESCRIPCIÓN DE LOS CONTROLES EXISTENTES, SE MODIFICAN LAS ACCIONES DE CONTINGENCIA, ACCIONES PROYECTADAS, REGISTROS E INDICADORES PARA QUE RESPONDAN DE MANERA EFECTIVA AL RIESGO. SE DOCUMENTAN LAS HOJAS DE VIDA DE LOS INDICADORES. </t>
  </si>
  <si>
    <t>DIANA COTE</t>
  </si>
  <si>
    <t>SE REALIZA SEGUNDO SEGUIMIENTO. SE EVIDENCIARON LOS AVANCES MEDIANTE EL DILIGENCIAMIENTO DE LOS INDICADORES. SE AJUSTÓ LA DESCRIPCIÓN DEL AVANCE DE PRIMER SEGUIMIENTO EN LA HOJA DE VIDA DEL INDICADOR 1.2 POR CUANTO LOS REGISTROS FOTOGRÁFICOS DAN CUENTA DE LA SENSIBILIZACIÓN REALIZADA EN ESE PERÍODO.</t>
  </si>
  <si>
    <t>DIANA COTE - CONTRATISTA CONTEXTO TERRITORIO</t>
  </si>
  <si>
    <t>CAROLINA MOLANO - COORDINADORA CONTEXTO TERRITORIO</t>
  </si>
  <si>
    <t>dianach@idipron.gov.co</t>
  </si>
  <si>
    <t>carolinam@idipron.gov.co</t>
  </si>
</sst>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1"/>
      <color theme="1"/>
      <name val="Times New Roman"/>
      <family val="1"/>
    </font>
    <font>
      <sz val="11"/>
      <color theme="1"/>
      <name val="Times New Roman"/>
      <family val="1"/>
    </font>
    <font>
      <sz val="11"/>
      <name val="Times New Roman"/>
      <family val="1"/>
    </font>
    <font>
      <sz val="12"/>
      <color theme="1"/>
      <name val="Calibri"/>
      <family val="2"/>
      <scheme val="minor"/>
    </font>
    <font>
      <sz val="10"/>
      <color theme="1"/>
      <name val="Calibri"/>
      <family val="2"/>
      <scheme val="minor"/>
    </font>
    <font>
      <b/>
      <sz val="9"/>
      <name val="Times New Roman"/>
      <family val="1"/>
    </font>
    <font>
      <sz val="11"/>
      <color theme="1"/>
      <name val="Calibri"/>
      <family val="2"/>
      <scheme val="minor"/>
    </font>
    <font>
      <sz val="11"/>
      <color rgb="FFFF0000"/>
      <name val="Calibri"/>
      <family val="2"/>
      <scheme val="minor"/>
    </font>
    <font>
      <b/>
      <sz val="12"/>
      <name val="Times New Roman"/>
      <family val="1"/>
    </font>
    <font>
      <b/>
      <sz val="11"/>
      <color rgb="FFFF0000"/>
      <name val="Calibri"/>
      <family val="2"/>
      <scheme val="minor"/>
    </font>
    <font>
      <sz val="11"/>
      <color indexed="8"/>
      <name val="Times New Roman"/>
      <family val="1"/>
    </font>
    <font>
      <u/>
      <sz val="11"/>
      <name val="Calibri"/>
      <family val="2"/>
      <scheme val="minor"/>
    </font>
    <font>
      <sz val="12"/>
      <name val="Calibri"/>
      <family val="2"/>
      <scheme val="minor"/>
    </font>
    <font>
      <u/>
      <sz val="11"/>
      <color theme="10"/>
      <name val="Calibri"/>
      <family val="2"/>
      <scheme val="minor"/>
    </font>
    <font>
      <sz val="12"/>
      <color rgb="FFFF0000"/>
      <name val="Calibri"/>
      <family val="2"/>
      <scheme val="minor"/>
    </font>
    <font>
      <b/>
      <sz val="12"/>
      <name val="Calibri"/>
      <family val="2"/>
      <scheme val="minor"/>
    </font>
    <font>
      <sz val="12"/>
      <name val="Times New Roman"/>
      <family val="1"/>
    </font>
    <font>
      <sz val="9"/>
      <color indexed="8"/>
      <name val="Calibri"/>
      <family val="2"/>
    </font>
    <font>
      <sz val="10"/>
      <name val="Times New Roman"/>
      <family val="1"/>
    </font>
    <font>
      <b/>
      <sz val="10"/>
      <color theme="1"/>
      <name val="Times New Roman"/>
      <family val="1"/>
    </font>
    <font>
      <b/>
      <sz val="10"/>
      <color theme="0"/>
      <name val="Times New Roman"/>
      <family val="1"/>
    </font>
    <font>
      <b/>
      <sz val="8"/>
      <name val="Times New Roman"/>
      <family val="1"/>
    </font>
    <font>
      <b/>
      <sz val="11"/>
      <color rgb="FF000000"/>
      <name val="Calibri"/>
      <family val="2"/>
    </font>
    <font>
      <sz val="11"/>
      <color rgb="FF000000"/>
      <name val="Times New Roman"/>
      <family val="1"/>
    </font>
    <font>
      <b/>
      <sz val="11"/>
      <color rgb="FF000000"/>
      <name val="Times New Roman"/>
      <family val="1"/>
    </font>
    <font>
      <sz val="11"/>
      <color rgb="FF000000"/>
      <name val="Calibri"/>
      <family val="2"/>
    </font>
    <font>
      <sz val="11"/>
      <name val="Calibri"/>
      <family val="2"/>
    </font>
    <font>
      <b/>
      <sz val="11"/>
      <name val="Calibri"/>
      <family val="2"/>
    </font>
    <font>
      <sz val="11"/>
      <color rgb="FFFF0000"/>
      <name val="Calibri"/>
      <family val="2"/>
    </font>
    <font>
      <sz val="12"/>
      <color rgb="FF000000"/>
      <name val="Calibri"/>
      <family val="2"/>
    </font>
    <font>
      <u/>
      <sz val="11"/>
      <color rgb="FF0563C1"/>
      <name val="Calibri"/>
      <family val="2"/>
    </font>
    <font>
      <u/>
      <sz val="11"/>
      <color theme="1"/>
      <name val="Calibri"/>
      <family val="2"/>
      <scheme val="minor"/>
    </font>
    <font>
      <sz val="8"/>
      <color theme="1"/>
      <name val="Times New Roman"/>
      <family val="1"/>
    </font>
    <font>
      <b/>
      <sz val="8"/>
      <color theme="1"/>
      <name val="Times New Roman"/>
      <family val="1"/>
    </font>
    <font>
      <sz val="9.5"/>
      <name val="Calibri"/>
      <family val="2"/>
      <scheme val="minor"/>
    </font>
    <font>
      <u/>
      <sz val="10"/>
      <color theme="1"/>
      <name val="Calibri"/>
      <family val="2"/>
      <scheme val="minor"/>
    </font>
    <font>
      <sz val="9"/>
      <name val="Calibri"/>
      <family val="2"/>
      <scheme val="minor"/>
    </font>
  </fonts>
  <fills count="11">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rgb="FFEAD1DC"/>
      </patternFill>
    </fill>
    <fill>
      <patternFill patternType="solid">
        <fgColor theme="0"/>
        <bgColor rgb="FFA4C2F4"/>
      </patternFill>
    </fill>
    <fill>
      <patternFill patternType="solid">
        <fgColor theme="0"/>
        <bgColor rgb="FF7F6000"/>
      </patternFill>
    </fill>
    <fill>
      <patternFill patternType="solid">
        <fgColor theme="0"/>
        <bgColor rgb="FF6FA8DC"/>
      </patternFill>
    </fill>
    <fill>
      <patternFill patternType="solid">
        <fgColor rgb="FFFFFFFF"/>
        <bgColor rgb="FFFFFFFF"/>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hair">
        <color rgb="FF000000"/>
      </left>
      <right/>
      <top style="hair">
        <color rgb="FF000000"/>
      </top>
      <bottom style="thin">
        <color rgb="FF000000"/>
      </bottom>
      <diagonal/>
    </border>
    <border>
      <left style="thin">
        <color rgb="FF000000"/>
      </left>
      <right/>
      <top style="thin">
        <color rgb="FF000000"/>
      </top>
      <bottom/>
      <diagonal/>
    </border>
    <border>
      <left style="medium">
        <color rgb="FF000000"/>
      </left>
      <right/>
      <top style="thin">
        <color rgb="FF000000"/>
      </top>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medium">
        <color rgb="FF000000"/>
      </right>
      <top/>
      <bottom style="thin">
        <color indexed="64"/>
      </bottom>
      <diagonal/>
    </border>
    <border>
      <left style="hair">
        <color rgb="FF000000"/>
      </left>
      <right/>
      <top style="hair">
        <color rgb="FF000000"/>
      </top>
      <bottom style="thin">
        <color indexed="64"/>
      </bottom>
      <diagonal/>
    </border>
    <border>
      <left style="thin">
        <color rgb="FF000000"/>
      </left>
      <right/>
      <top/>
      <bottom style="thin">
        <color indexed="64"/>
      </bottom>
      <diagonal/>
    </border>
    <border>
      <left style="medium">
        <color rgb="FF000000"/>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3">
    <xf numFmtId="0" fontId="0" fillId="0" borderId="0"/>
    <xf numFmtId="9" fontId="28" fillId="0" borderId="0" applyFont="0" applyFill="0" applyBorder="0" applyAlignment="0" applyProtection="0"/>
    <xf numFmtId="0" fontId="35" fillId="0" borderId="0" applyNumberFormat="0" applyFill="0" applyBorder="0" applyAlignment="0" applyProtection="0"/>
  </cellStyleXfs>
  <cellXfs count="831">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xf>
    <xf numFmtId="0" fontId="0" fillId="0" borderId="0" xfId="0" applyProtection="1">
      <protection locked="0"/>
    </xf>
    <xf numFmtId="0" fontId="6" fillId="2" borderId="10" xfId="0" applyFont="1" applyFill="1" applyBorder="1" applyAlignment="1" applyProtection="1">
      <alignment horizontal="center" vertical="center" wrapText="1"/>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2" fillId="0" borderId="1" xfId="0" applyFont="1" applyBorder="1" applyProtection="1"/>
    <xf numFmtId="0" fontId="16"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6" fillId="2" borderId="1" xfId="0" applyFont="1" applyFill="1" applyBorder="1" applyAlignment="1" applyProtection="1">
      <alignment vertical="center"/>
    </xf>
    <xf numFmtId="0" fontId="5"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xf>
    <xf numFmtId="0" fontId="19" fillId="3" borderId="0" xfId="0" applyFont="1" applyFill="1" applyProtection="1"/>
    <xf numFmtId="0" fontId="20" fillId="2" borderId="1"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19" fillId="0" borderId="0" xfId="0" applyFont="1" applyBorder="1" applyAlignment="1" applyProtection="1"/>
    <xf numFmtId="0" fontId="19" fillId="0" borderId="0" xfId="0" applyFont="1" applyProtection="1"/>
    <xf numFmtId="0" fontId="19" fillId="0" borderId="0" xfId="0" applyFont="1" applyBorder="1" applyAlignment="1" applyProtection="1">
      <alignment horizontal="center" vertical="center"/>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0" borderId="0" xfId="0" applyAlignment="1" applyProtection="1">
      <alignment vertical="center"/>
    </xf>
    <xf numFmtId="0" fontId="0" fillId="0" borderId="0" xfId="0" applyAlignment="1" applyProtection="1">
      <alignment vertical="center"/>
      <protection locked="0"/>
    </xf>
    <xf numFmtId="0" fontId="11" fillId="0" borderId="1" xfId="0" applyFont="1" applyBorder="1" applyAlignment="1" applyProtection="1">
      <alignment vertical="top"/>
    </xf>
    <xf numFmtId="0" fontId="11" fillId="0" borderId="1" xfId="0" applyFont="1" applyBorder="1" applyAlignment="1" applyProtection="1">
      <alignment horizontal="left" vertical="top"/>
    </xf>
    <xf numFmtId="0" fontId="0" fillId="3" borderId="13" xfId="0" applyFill="1" applyBorder="1" applyAlignment="1" applyProtection="1">
      <alignment vertical="center"/>
    </xf>
    <xf numFmtId="0" fontId="22" fillId="3" borderId="13" xfId="0" applyFont="1" applyFill="1" applyBorder="1" applyAlignment="1" applyProtection="1">
      <alignment vertical="center"/>
    </xf>
    <xf numFmtId="0" fontId="23" fillId="3" borderId="13" xfId="0" applyFont="1" applyFill="1" applyBorder="1" applyAlignment="1" applyProtection="1">
      <alignment vertical="center"/>
    </xf>
    <xf numFmtId="0" fontId="24" fillId="3" borderId="13" xfId="0" applyFont="1" applyFill="1" applyBorder="1" applyAlignment="1" applyProtection="1">
      <alignment horizontal="center" vertical="center"/>
    </xf>
    <xf numFmtId="0" fontId="13" fillId="4" borderId="24" xfId="0" applyFont="1" applyFill="1" applyBorder="1" applyAlignment="1" applyProtection="1">
      <alignment horizontal="center" vertical="center"/>
    </xf>
    <xf numFmtId="0" fontId="13" fillId="4" borderId="0" xfId="0" applyFont="1" applyFill="1" applyBorder="1" applyProtection="1"/>
    <xf numFmtId="0" fontId="6" fillId="2" borderId="0" xfId="0" applyFont="1" applyFill="1" applyBorder="1" applyProtection="1"/>
    <xf numFmtId="0" fontId="6" fillId="2" borderId="21" xfId="0" applyFont="1" applyFill="1" applyBorder="1" applyAlignment="1" applyProtection="1">
      <alignment horizontal="center" vertical="center" wrapText="1"/>
    </xf>
    <xf numFmtId="0" fontId="0" fillId="0" borderId="49" xfId="0" applyFont="1" applyBorder="1" applyAlignment="1" applyProtection="1">
      <alignment horizontal="justify" vertical="center" wrapText="1"/>
    </xf>
    <xf numFmtId="0" fontId="2" fillId="0" borderId="50" xfId="0" applyFont="1" applyBorder="1" applyAlignment="1" applyProtection="1">
      <alignment horizontal="center" vertical="center" wrapText="1"/>
      <protection locked="0"/>
    </xf>
    <xf numFmtId="1" fontId="0" fillId="0" borderId="47" xfId="0" applyNumberFormat="1" applyBorder="1" applyAlignment="1" applyProtection="1">
      <alignment horizontal="center" vertical="center"/>
    </xf>
    <xf numFmtId="0" fontId="0" fillId="3" borderId="13" xfId="0" applyFill="1" applyBorder="1" applyAlignment="1" applyProtection="1">
      <alignment horizontal="center" vertical="center"/>
    </xf>
    <xf numFmtId="0" fontId="7" fillId="4" borderId="25" xfId="0" applyFont="1" applyFill="1" applyBorder="1" applyAlignment="1" applyProtection="1">
      <alignment horizontal="center" vertical="center"/>
    </xf>
    <xf numFmtId="0" fontId="13" fillId="4" borderId="21" xfId="0" applyFont="1" applyFill="1" applyBorder="1" applyAlignment="1" applyProtection="1">
      <alignment horizontal="center" vertical="center"/>
    </xf>
    <xf numFmtId="0" fontId="5" fillId="4" borderId="25"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protection locked="0"/>
    </xf>
    <xf numFmtId="0" fontId="27" fillId="0" borderId="1" xfId="0" applyFont="1" applyBorder="1" applyAlignment="1" applyProtection="1">
      <alignment horizontal="left" vertical="center"/>
    </xf>
    <xf numFmtId="0" fontId="2" fillId="4" borderId="1" xfId="0" applyFont="1" applyFill="1" applyBorder="1" applyAlignment="1" applyProtection="1">
      <alignment horizontal="center" vertical="center"/>
    </xf>
    <xf numFmtId="0" fontId="2" fillId="4" borderId="2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0" fontId="18" fillId="3" borderId="13" xfId="0" applyFont="1" applyFill="1" applyBorder="1" applyAlignment="1" applyProtection="1">
      <alignment horizontal="center" vertical="center"/>
    </xf>
    <xf numFmtId="0" fontId="29" fillId="0" borderId="27" xfId="0" applyFont="1" applyBorder="1" applyAlignment="1" applyProtection="1">
      <alignment vertical="center" wrapText="1"/>
    </xf>
    <xf numFmtId="0" fontId="29" fillId="0" borderId="0" xfId="0" applyFont="1" applyAlignment="1" applyProtection="1">
      <alignment vertical="center" wrapText="1"/>
    </xf>
    <xf numFmtId="9" fontId="0" fillId="0" borderId="0" xfId="1" applyFont="1" applyProtection="1"/>
    <xf numFmtId="0" fontId="0" fillId="0" borderId="27" xfId="0" applyBorder="1" applyAlignment="1" applyProtection="1">
      <alignment vertical="center" wrapText="1"/>
    </xf>
    <xf numFmtId="0" fontId="0" fillId="0" borderId="0" xfId="0" applyAlignment="1" applyProtection="1">
      <alignment vertical="center" wrapText="1"/>
    </xf>
    <xf numFmtId="0" fontId="0" fillId="0" borderId="55" xfId="0" applyFont="1" applyBorder="1" applyAlignment="1" applyProtection="1">
      <alignment horizontal="justify" vertical="center" wrapText="1"/>
    </xf>
    <xf numFmtId="1" fontId="0" fillId="0" borderId="11" xfId="0" applyNumberFormat="1" applyBorder="1" applyAlignment="1" applyProtection="1">
      <alignment horizontal="center" vertical="center"/>
    </xf>
    <xf numFmtId="0" fontId="2" fillId="4" borderId="1" xfId="0" applyFont="1" applyFill="1" applyBorder="1" applyAlignment="1" applyProtection="1">
      <alignment horizontal="center" vertical="center"/>
    </xf>
    <xf numFmtId="0" fontId="2" fillId="4" borderId="2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0" fontId="20" fillId="3" borderId="1" xfId="0" applyFont="1" applyFill="1" applyBorder="1" applyAlignment="1" applyProtection="1">
      <alignment horizontal="center" vertical="center"/>
    </xf>
    <xf numFmtId="0" fontId="20" fillId="3" borderId="3" xfId="0" applyFont="1" applyFill="1" applyBorder="1" applyAlignment="1" applyProtection="1">
      <alignment horizontal="center" vertical="center"/>
    </xf>
    <xf numFmtId="0" fontId="19" fillId="3" borderId="0" xfId="0" applyFont="1" applyFill="1" applyBorder="1" applyAlignment="1" applyProtection="1"/>
    <xf numFmtId="0" fontId="19" fillId="3" borderId="0"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0" fillId="3" borderId="0" xfId="0" applyFill="1" applyAlignment="1" applyProtection="1">
      <alignment vertical="center"/>
    </xf>
    <xf numFmtId="0" fontId="2" fillId="3" borderId="10" xfId="0" applyFont="1" applyFill="1" applyBorder="1" applyAlignment="1" applyProtection="1"/>
    <xf numFmtId="0" fontId="2" fillId="3" borderId="10" xfId="0" applyFont="1" applyFill="1" applyBorder="1" applyProtection="1"/>
    <xf numFmtId="0" fontId="13" fillId="3" borderId="24" xfId="0" applyFont="1" applyFill="1" applyBorder="1" applyAlignment="1" applyProtection="1">
      <alignment horizontal="center" vertical="center"/>
    </xf>
    <xf numFmtId="0" fontId="13" fillId="3" borderId="0" xfId="0" applyFont="1" applyFill="1" applyBorder="1" applyProtection="1"/>
    <xf numFmtId="0" fontId="13" fillId="3" borderId="12" xfId="0" applyFont="1" applyFill="1" applyBorder="1" applyAlignment="1" applyProtection="1">
      <alignment horizontal="center" vertical="center" wrapText="1"/>
    </xf>
    <xf numFmtId="0" fontId="6" fillId="3" borderId="0" xfId="0" applyFont="1" applyFill="1" applyBorder="1" applyProtection="1"/>
    <xf numFmtId="0" fontId="6" fillId="3" borderId="12" xfId="0" applyFont="1" applyFill="1" applyBorder="1" applyAlignment="1" applyProtection="1">
      <alignment horizontal="center" vertical="center" wrapText="1"/>
    </xf>
    <xf numFmtId="0" fontId="2" fillId="3" borderId="13" xfId="0" applyFont="1" applyFill="1" applyBorder="1" applyProtection="1"/>
    <xf numFmtId="0" fontId="16" fillId="3" borderId="13" xfId="0" applyFont="1" applyFill="1" applyBorder="1" applyAlignment="1" applyProtection="1">
      <alignment horizontal="center" vertical="center" wrapText="1"/>
    </xf>
    <xf numFmtId="0" fontId="10" fillId="3" borderId="13" xfId="0" applyFont="1" applyFill="1" applyBorder="1" applyAlignment="1" applyProtection="1">
      <alignment horizontal="center" vertical="center" wrapText="1"/>
    </xf>
    <xf numFmtId="0" fontId="10" fillId="3" borderId="13" xfId="0" applyFont="1" applyFill="1" applyBorder="1" applyAlignment="1" applyProtection="1">
      <alignment horizontal="center" vertical="center"/>
    </xf>
    <xf numFmtId="0" fontId="6" fillId="3" borderId="13" xfId="0" applyFont="1" applyFill="1" applyBorder="1" applyAlignment="1" applyProtection="1">
      <alignment vertical="center"/>
    </xf>
    <xf numFmtId="0" fontId="6" fillId="3" borderId="30" xfId="0" applyFont="1" applyFill="1" applyBorder="1" applyAlignment="1" applyProtection="1">
      <alignment horizontal="center" vertical="center" wrapText="1"/>
    </xf>
    <xf numFmtId="0" fontId="5" fillId="3" borderId="25"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xf>
    <xf numFmtId="0" fontId="2" fillId="3" borderId="13" xfId="0" applyFont="1" applyFill="1" applyBorder="1" applyAlignment="1" applyProtection="1">
      <alignment horizontal="center" vertical="center"/>
    </xf>
    <xf numFmtId="0" fontId="2" fillId="3" borderId="30" xfId="0" applyFont="1" applyFill="1" applyBorder="1" applyAlignment="1" applyProtection="1">
      <alignment horizontal="center" vertical="center"/>
    </xf>
    <xf numFmtId="0" fontId="7" fillId="3" borderId="25"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12" fillId="3" borderId="1" xfId="0" applyFont="1" applyFill="1" applyBorder="1" applyAlignment="1" applyProtection="1">
      <alignment horizontal="center" vertical="center"/>
    </xf>
    <xf numFmtId="0" fontId="13" fillId="3" borderId="21" xfId="0" applyFont="1" applyFill="1" applyBorder="1" applyAlignment="1" applyProtection="1">
      <alignment horizontal="center" vertical="center"/>
    </xf>
    <xf numFmtId="0" fontId="0" fillId="3" borderId="1" xfId="0" applyFont="1" applyFill="1" applyBorder="1" applyAlignment="1" applyProtection="1">
      <alignment horizontal="justify" vertical="center" wrapText="1"/>
    </xf>
    <xf numFmtId="0" fontId="2" fillId="3" borderId="1" xfId="0" applyFont="1" applyFill="1" applyBorder="1" applyAlignment="1" applyProtection="1">
      <alignment horizontal="center" vertical="center" wrapText="1"/>
      <protection locked="0"/>
    </xf>
    <xf numFmtId="1" fontId="0" fillId="3" borderId="1" xfId="0" applyNumberFormat="1" applyFill="1" applyBorder="1" applyAlignment="1" applyProtection="1">
      <alignment horizontal="center" vertical="center"/>
    </xf>
    <xf numFmtId="0" fontId="0" fillId="3" borderId="1" xfId="0" applyFont="1" applyFill="1" applyBorder="1" applyAlignment="1" applyProtection="1">
      <alignment horizontal="justify" vertical="center"/>
    </xf>
    <xf numFmtId="0" fontId="13" fillId="3" borderId="1" xfId="0" applyFont="1" applyFill="1" applyBorder="1" applyAlignment="1" applyProtection="1">
      <alignment horizontal="center" vertical="center" wrapText="1"/>
      <protection locked="0"/>
    </xf>
    <xf numFmtId="0" fontId="27" fillId="3" borderId="1" xfId="0" applyFont="1" applyFill="1" applyBorder="1" applyAlignment="1" applyProtection="1">
      <alignment horizontal="left" vertical="center"/>
    </xf>
    <xf numFmtId="0" fontId="11" fillId="3" borderId="1" xfId="0" applyFont="1" applyFill="1" applyBorder="1" applyAlignment="1" applyProtection="1">
      <alignment vertical="top"/>
    </xf>
    <xf numFmtId="0" fontId="11" fillId="3" borderId="1" xfId="0" applyFont="1" applyFill="1" applyBorder="1" applyAlignment="1" applyProtection="1">
      <alignment horizontal="left" vertical="top"/>
    </xf>
    <xf numFmtId="0" fontId="0" fillId="3" borderId="0" xfId="0" applyFill="1" applyProtection="1"/>
    <xf numFmtId="1" fontId="0" fillId="0" borderId="9" xfId="0" applyNumberFormat="1" applyBorder="1" applyAlignment="1" applyProtection="1">
      <alignment horizontal="center" vertical="center"/>
    </xf>
    <xf numFmtId="0" fontId="2" fillId="4" borderId="2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0" fillId="0" borderId="14" xfId="0" applyFont="1" applyBorder="1" applyAlignment="1" applyProtection="1">
      <alignment horizontal="center" vertical="center" wrapText="1"/>
    </xf>
    <xf numFmtId="0" fontId="0" fillId="0" borderId="0" xfId="0" applyAlignment="1" applyProtection="1">
      <alignment horizontal="center" vertical="center"/>
    </xf>
    <xf numFmtId="0" fontId="0" fillId="0" borderId="15" xfId="0" applyFont="1" applyBorder="1" applyAlignment="1" applyProtection="1">
      <alignment horizontal="center" vertical="center" wrapText="1"/>
    </xf>
    <xf numFmtId="0" fontId="0" fillId="0" borderId="15" xfId="0" applyFont="1" applyBorder="1" applyAlignment="1" applyProtection="1">
      <alignment horizontal="center" vertical="center"/>
    </xf>
    <xf numFmtId="0" fontId="0" fillId="0" borderId="18" xfId="0" applyFont="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2" fillId="4" borderId="2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0" fontId="0" fillId="3" borderId="13" xfId="0" applyFill="1" applyBorder="1" applyAlignment="1" applyProtection="1">
      <alignment horizontal="center" vertical="center"/>
    </xf>
    <xf numFmtId="1" fontId="0" fillId="0" borderId="0" xfId="0" applyNumberFormat="1" applyBorder="1" applyAlignment="1" applyProtection="1">
      <alignment horizontal="center" vertical="center"/>
    </xf>
    <xf numFmtId="1" fontId="0" fillId="0" borderId="11" xfId="0" applyNumberFormat="1" applyBorder="1" applyAlignment="1" applyProtection="1">
      <alignment horizontal="center" vertical="center"/>
    </xf>
    <xf numFmtId="0" fontId="41" fillId="0" borderId="0" xfId="0" applyFont="1" applyAlignment="1" applyProtection="1">
      <alignment horizontal="center" vertical="center"/>
    </xf>
    <xf numFmtId="0" fontId="42" fillId="2" borderId="1" xfId="0" applyFont="1" applyFill="1" applyBorder="1" applyAlignment="1" applyProtection="1">
      <alignment horizontal="center" vertical="center"/>
    </xf>
    <xf numFmtId="0" fontId="42" fillId="2" borderId="3" xfId="0" applyFont="1" applyFill="1" applyBorder="1" applyAlignment="1" applyProtection="1">
      <alignment horizontal="center" vertical="center"/>
    </xf>
    <xf numFmtId="0" fontId="41" fillId="0" borderId="0" xfId="0" applyFont="1" applyBorder="1" applyAlignment="1" applyProtection="1">
      <alignment horizontal="center" vertical="center"/>
    </xf>
    <xf numFmtId="0" fontId="0" fillId="3" borderId="12" xfId="0" applyFill="1" applyBorder="1" applyAlignment="1" applyProtection="1">
      <alignment vertical="center"/>
    </xf>
    <xf numFmtId="0" fontId="22" fillId="3" borderId="12" xfId="0" applyFont="1" applyFill="1" applyBorder="1" applyAlignment="1" applyProtection="1">
      <alignment vertical="center"/>
    </xf>
    <xf numFmtId="0" fontId="23" fillId="3" borderId="12" xfId="0" applyFont="1" applyFill="1" applyBorder="1" applyAlignment="1" applyProtection="1">
      <alignment vertical="center"/>
    </xf>
    <xf numFmtId="0" fontId="18" fillId="3" borderId="12" xfId="0" applyFont="1" applyFill="1" applyBorder="1" applyAlignment="1" applyProtection="1">
      <alignment horizontal="center" vertical="center"/>
    </xf>
    <xf numFmtId="0" fontId="0" fillId="3" borderId="12" xfId="0" applyFill="1" applyBorder="1" applyAlignment="1" applyProtection="1">
      <alignment horizontal="center" vertical="center"/>
    </xf>
    <xf numFmtId="0" fontId="0"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protection locked="0"/>
    </xf>
    <xf numFmtId="1" fontId="0" fillId="0" borderId="1" xfId="0" applyNumberFormat="1" applyFont="1" applyBorder="1" applyAlignment="1" applyProtection="1">
      <alignment horizontal="center" vertical="center"/>
    </xf>
    <xf numFmtId="0" fontId="0" fillId="0" borderId="0" xfId="0" applyFont="1" applyProtection="1"/>
    <xf numFmtId="0" fontId="0" fillId="0" borderId="1" xfId="0" applyFont="1" applyBorder="1" applyAlignment="1" applyProtection="1">
      <alignment horizontal="justify" vertical="center"/>
    </xf>
    <xf numFmtId="0" fontId="0" fillId="0" borderId="0" xfId="0" applyFont="1" applyProtection="1">
      <protection locked="0"/>
    </xf>
    <xf numFmtId="0" fontId="0" fillId="3" borderId="20" xfId="0" applyFont="1" applyFill="1" applyBorder="1" applyAlignment="1" applyProtection="1">
      <alignment vertical="top" wrapText="1"/>
    </xf>
    <xf numFmtId="0" fontId="0" fillId="3" borderId="17" xfId="0" applyFont="1" applyFill="1" applyBorder="1" applyAlignment="1" applyProtection="1">
      <alignment vertical="top" wrapText="1"/>
    </xf>
    <xf numFmtId="0" fontId="43" fillId="0" borderId="1" xfId="0" applyFont="1" applyBorder="1" applyAlignment="1" applyProtection="1">
      <alignment horizontal="left" vertical="center"/>
    </xf>
    <xf numFmtId="0" fontId="26" fillId="0" borderId="0" xfId="0" applyFont="1" applyBorder="1" applyAlignment="1">
      <alignment vertical="center" wrapText="1"/>
    </xf>
    <xf numFmtId="0" fontId="22" fillId="3" borderId="13" xfId="0" applyFont="1" applyFill="1" applyBorder="1" applyAlignment="1" applyProtection="1">
      <alignment horizontal="center" vertical="center"/>
    </xf>
    <xf numFmtId="0" fontId="44" fillId="0" borderId="58" xfId="0" applyFont="1" applyBorder="1" applyAlignment="1">
      <alignment horizontal="center" vertical="center" wrapText="1"/>
    </xf>
    <xf numFmtId="0" fontId="49" fillId="0" borderId="58" xfId="0" applyFont="1" applyBorder="1" applyAlignment="1">
      <alignment horizontal="center" vertical="center" wrapText="1"/>
    </xf>
    <xf numFmtId="0" fontId="44" fillId="0" borderId="69" xfId="0" applyFont="1" applyBorder="1" applyAlignment="1">
      <alignment horizontal="center" vertical="center" wrapText="1"/>
    </xf>
    <xf numFmtId="0" fontId="27" fillId="0" borderId="75" xfId="0" applyFont="1" applyBorder="1" applyAlignment="1">
      <alignment horizontal="left" vertical="center"/>
    </xf>
    <xf numFmtId="0" fontId="11" fillId="0" borderId="75" xfId="0" applyFont="1" applyBorder="1" applyAlignment="1">
      <alignment vertical="top"/>
    </xf>
    <xf numFmtId="0" fontId="11" fillId="0" borderId="75" xfId="0" applyFont="1" applyBorder="1" applyAlignment="1">
      <alignment horizontal="left" vertical="top"/>
    </xf>
    <xf numFmtId="1" fontId="0" fillId="0" borderId="9" xfId="0" applyNumberFormat="1" applyBorder="1" applyAlignment="1" applyProtection="1">
      <alignment horizontal="center" vertical="center"/>
    </xf>
    <xf numFmtId="0" fontId="2" fillId="4" borderId="2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0" fillId="3" borderId="13" xfId="0" applyFill="1" applyBorder="1" applyAlignment="1" applyProtection="1">
      <alignment horizontal="center" vertical="center"/>
    </xf>
    <xf numFmtId="1" fontId="0" fillId="0" borderId="0" xfId="0" applyNumberFormat="1" applyBorder="1" applyAlignment="1" applyProtection="1">
      <alignment horizontal="center" vertical="center"/>
    </xf>
    <xf numFmtId="1" fontId="0" fillId="0" borderId="11" xfId="0" applyNumberFormat="1" applyBorder="1" applyAlignment="1" applyProtection="1">
      <alignment horizontal="center" vertical="center"/>
    </xf>
    <xf numFmtId="0" fontId="18" fillId="0" borderId="1" xfId="0" applyFont="1" applyBorder="1" applyAlignment="1" applyProtection="1">
      <alignment horizontal="center" vertical="center" wrapText="1"/>
    </xf>
    <xf numFmtId="0" fontId="18" fillId="0" borderId="1" xfId="0" applyFont="1" applyBorder="1" applyAlignment="1" applyProtection="1">
      <alignment horizontal="center" vertical="center"/>
    </xf>
    <xf numFmtId="0" fontId="11" fillId="0" borderId="1" xfId="0" applyFont="1" applyBorder="1" applyAlignment="1" applyProtection="1">
      <alignment horizontal="left" vertical="center"/>
    </xf>
    <xf numFmtId="0" fontId="22" fillId="0" borderId="1"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4" fillId="0" borderId="1" xfId="0" applyFont="1" applyBorder="1" applyAlignment="1" applyProtection="1">
      <alignment horizontal="center" vertical="center"/>
    </xf>
    <xf numFmtId="0" fontId="35" fillId="0" borderId="1" xfId="2" applyBorder="1" applyAlignment="1" applyProtection="1">
      <alignment horizontal="center" vertical="center"/>
    </xf>
    <xf numFmtId="0" fontId="34" fillId="3" borderId="3" xfId="0" applyFont="1" applyFill="1" applyBorder="1" applyAlignment="1" applyProtection="1">
      <alignment horizontal="center" vertical="center" wrapText="1"/>
    </xf>
    <xf numFmtId="0" fontId="34" fillId="3" borderId="20" xfId="0" applyFont="1" applyFill="1" applyBorder="1" applyAlignment="1" applyProtection="1">
      <alignment horizontal="center" vertical="center" wrapText="1"/>
    </xf>
    <xf numFmtId="0" fontId="34" fillId="3" borderId="17" xfId="0" applyFont="1" applyFill="1" applyBorder="1" applyAlignment="1" applyProtection="1">
      <alignment horizontal="center" vertical="center" wrapText="1"/>
    </xf>
    <xf numFmtId="14" fontId="34" fillId="3" borderId="1" xfId="0" applyNumberFormat="1"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18" fillId="3" borderId="1" xfId="0" applyFont="1" applyFill="1" applyBorder="1" applyAlignment="1" applyProtection="1">
      <alignment horizontal="center" vertical="center" wrapText="1"/>
    </xf>
    <xf numFmtId="0" fontId="18" fillId="3" borderId="1" xfId="0" applyFont="1" applyFill="1" applyBorder="1" applyAlignment="1" applyProtection="1">
      <alignment horizontal="center" vertical="center"/>
    </xf>
    <xf numFmtId="0" fontId="25" fillId="0" borderId="3" xfId="0" applyFont="1" applyBorder="1" applyAlignment="1" applyProtection="1">
      <alignment horizontal="center" vertical="center" wrapText="1"/>
      <protection locked="0"/>
    </xf>
    <xf numFmtId="0" fontId="25" fillId="0" borderId="20" xfId="0" applyFont="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0" fontId="25" fillId="0" borderId="1" xfId="0" applyFont="1" applyBorder="1" applyAlignment="1" applyProtection="1">
      <alignment horizontal="center"/>
      <protection locked="0"/>
    </xf>
    <xf numFmtId="0" fontId="25" fillId="3" borderId="3" xfId="0" applyFont="1" applyFill="1" applyBorder="1" applyAlignment="1" applyProtection="1">
      <alignment horizontal="center" vertical="center" wrapText="1"/>
    </xf>
    <xf numFmtId="0" fontId="25" fillId="3" borderId="20" xfId="0" applyFont="1" applyFill="1" applyBorder="1" applyAlignment="1" applyProtection="1">
      <alignment horizontal="center" vertical="center" wrapText="1"/>
    </xf>
    <xf numFmtId="0" fontId="25" fillId="3" borderId="17" xfId="0" applyFont="1" applyFill="1" applyBorder="1" applyAlignment="1" applyProtection="1">
      <alignment horizontal="center" vertical="center" wrapText="1"/>
    </xf>
    <xf numFmtId="14" fontId="25" fillId="0" borderId="1" xfId="0" applyNumberFormat="1" applyFont="1" applyBorder="1" applyAlignment="1" applyProtection="1">
      <alignment horizontal="center" vertical="center"/>
      <protection locked="0"/>
    </xf>
    <xf numFmtId="0" fontId="25" fillId="0" borderId="1" xfId="0" applyFont="1" applyBorder="1" applyAlignment="1" applyProtection="1">
      <alignment horizontal="center" vertical="center"/>
      <protection locked="0"/>
    </xf>
    <xf numFmtId="0" fontId="22" fillId="0" borderId="10" xfId="0" applyFont="1" applyBorder="1" applyAlignment="1" applyProtection="1">
      <alignment horizontal="left" vertical="top" wrapText="1"/>
      <protection locked="0"/>
    </xf>
    <xf numFmtId="0" fontId="8"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xf>
    <xf numFmtId="0" fontId="7" fillId="3" borderId="3" xfId="0" applyFont="1" applyFill="1" applyBorder="1" applyAlignment="1" applyProtection="1">
      <alignment horizontal="center" vertical="center" wrapText="1"/>
    </xf>
    <xf numFmtId="0" fontId="7" fillId="3" borderId="20" xfId="0" applyFont="1" applyFill="1" applyBorder="1" applyAlignment="1" applyProtection="1">
      <alignment horizontal="center" vertical="center" wrapText="1"/>
    </xf>
    <xf numFmtId="0" fontId="7" fillId="3" borderId="17"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xf>
    <xf numFmtId="14" fontId="25" fillId="3" borderId="3" xfId="0" applyNumberFormat="1" applyFont="1" applyFill="1" applyBorder="1" applyAlignment="1" applyProtection="1">
      <alignment horizontal="center"/>
    </xf>
    <xf numFmtId="0" fontId="25" fillId="3" borderId="20" xfId="0" applyFont="1" applyFill="1" applyBorder="1" applyAlignment="1" applyProtection="1">
      <alignment horizontal="center"/>
    </xf>
    <xf numFmtId="0" fontId="25" fillId="3" borderId="17" xfId="0" applyFont="1" applyFill="1" applyBorder="1" applyAlignment="1" applyProtection="1">
      <alignment horizontal="center"/>
    </xf>
    <xf numFmtId="0" fontId="25" fillId="3" borderId="3" xfId="0" applyFont="1" applyFill="1" applyBorder="1" applyAlignment="1" applyProtection="1">
      <alignment horizontal="center" wrapText="1"/>
    </xf>
    <xf numFmtId="0" fontId="25" fillId="3" borderId="20" xfId="0" applyFont="1" applyFill="1" applyBorder="1" applyAlignment="1" applyProtection="1">
      <alignment horizontal="center" wrapText="1"/>
    </xf>
    <xf numFmtId="0" fontId="25" fillId="3" borderId="17" xfId="0" applyFont="1" applyFill="1" applyBorder="1" applyAlignment="1" applyProtection="1">
      <alignment horizontal="center" wrapText="1"/>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30"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14" fontId="15" fillId="3" borderId="32" xfId="0" applyNumberFormat="1" applyFont="1" applyFill="1" applyBorder="1" applyAlignment="1" applyProtection="1">
      <alignment horizontal="center" vertical="center"/>
      <protection locked="0"/>
    </xf>
    <xf numFmtId="0" fontId="15" fillId="3" borderId="27" xfId="0" applyFont="1" applyFill="1" applyBorder="1" applyAlignment="1" applyProtection="1">
      <alignment horizontal="center" vertical="center"/>
      <protection locked="0"/>
    </xf>
    <xf numFmtId="0" fontId="15" fillId="3" borderId="52"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15" fillId="3" borderId="30" xfId="0" applyFont="1" applyFill="1" applyBorder="1" applyAlignment="1" applyProtection="1">
      <alignment horizontal="center" vertical="center" wrapText="1"/>
      <protection locked="0"/>
    </xf>
    <xf numFmtId="0" fontId="15" fillId="3" borderId="29" xfId="0" applyFont="1" applyFill="1" applyBorder="1" applyAlignment="1" applyProtection="1">
      <alignment horizontal="center" vertical="center" wrapText="1"/>
      <protection locked="0"/>
    </xf>
    <xf numFmtId="0" fontId="15" fillId="3" borderId="28" xfId="0" applyFont="1" applyFill="1" applyBorder="1" applyAlignment="1" applyProtection="1">
      <alignment horizontal="center" vertical="center" wrapText="1"/>
      <protection locked="0"/>
    </xf>
    <xf numFmtId="1" fontId="15" fillId="0" borderId="5" xfId="0" applyNumberFormat="1" applyFont="1" applyBorder="1" applyAlignment="1" applyProtection="1">
      <alignment horizontal="center" vertical="center"/>
    </xf>
    <xf numFmtId="1" fontId="15" fillId="0" borderId="6" xfId="0" applyNumberFormat="1" applyFont="1" applyBorder="1" applyAlignment="1" applyProtection="1">
      <alignment horizontal="center" vertical="center"/>
    </xf>
    <xf numFmtId="1" fontId="15" fillId="0" borderId="8" xfId="0" applyNumberFormat="1" applyFont="1" applyBorder="1" applyAlignment="1" applyProtection="1">
      <alignment horizontal="center" vertical="center"/>
    </xf>
    <xf numFmtId="1" fontId="9" fillId="0" borderId="4" xfId="0" applyNumberFormat="1" applyFont="1" applyBorder="1" applyAlignment="1" applyProtection="1">
      <alignment horizontal="center" vertical="center" wrapText="1"/>
    </xf>
    <xf numFmtId="1" fontId="9" fillId="0" borderId="2" xfId="0" applyNumberFormat="1" applyFont="1" applyBorder="1" applyAlignment="1" applyProtection="1">
      <alignment horizontal="center" vertical="center" wrapText="1"/>
    </xf>
    <xf numFmtId="1" fontId="9" fillId="0" borderId="7" xfId="0" applyNumberFormat="1" applyFont="1" applyBorder="1" applyAlignment="1" applyProtection="1">
      <alignment horizontal="center" vertical="center" wrapText="1"/>
    </xf>
    <xf numFmtId="0" fontId="0" fillId="0" borderId="6" xfId="0" applyBorder="1" applyAlignment="1" applyProtection="1">
      <alignment horizontal="center" vertical="center"/>
    </xf>
    <xf numFmtId="0" fontId="0" fillId="0" borderId="8" xfId="0" applyBorder="1" applyAlignment="1" applyProtection="1">
      <alignment horizontal="center" vertical="center"/>
    </xf>
    <xf numFmtId="0" fontId="14" fillId="0" borderId="28" xfId="0" applyFont="1" applyBorder="1" applyAlignment="1" applyProtection="1">
      <alignment horizontal="center" vertical="center"/>
    </xf>
    <xf numFmtId="0" fontId="14" fillId="0" borderId="21" xfId="0" applyFont="1" applyBorder="1" applyAlignment="1" applyProtection="1">
      <alignment horizontal="center" vertical="center"/>
    </xf>
    <xf numFmtId="0" fontId="0" fillId="0" borderId="2"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14" fontId="0" fillId="0" borderId="4" xfId="0" applyNumberFormat="1" applyBorder="1" applyAlignment="1" applyProtection="1">
      <alignment horizontal="center" vertical="center"/>
      <protection locked="0"/>
    </xf>
    <xf numFmtId="0" fontId="13" fillId="0" borderId="21"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11" xfId="0"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9" fillId="0" borderId="13" xfId="0" applyFont="1" applyBorder="1" applyAlignment="1" applyProtection="1">
      <alignment horizontal="center" vertical="center" textRotation="90" wrapText="1"/>
      <protection locked="0"/>
    </xf>
    <xf numFmtId="0" fontId="9" fillId="0" borderId="12" xfId="0" applyFont="1" applyBorder="1" applyAlignment="1" applyProtection="1">
      <alignment horizontal="center" vertical="center" textRotation="90" wrapText="1"/>
      <protection locked="0"/>
    </xf>
    <xf numFmtId="0" fontId="9" fillId="0" borderId="10" xfId="0" applyFont="1" applyBorder="1" applyAlignment="1" applyProtection="1">
      <alignment horizontal="center" vertical="center" textRotation="90" wrapText="1"/>
      <protection locked="0"/>
    </xf>
    <xf numFmtId="0" fontId="9" fillId="0" borderId="4"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1" xfId="0" applyFont="1" applyBorder="1" applyAlignment="1" applyProtection="1">
      <alignment horizontal="center" vertical="center" wrapText="1"/>
      <protection locked="0"/>
    </xf>
    <xf numFmtId="0" fontId="0" fillId="0" borderId="0" xfId="0" applyBorder="1" applyAlignment="1" applyProtection="1">
      <alignment horizontal="center" vertical="center"/>
    </xf>
    <xf numFmtId="0" fontId="0" fillId="0" borderId="11" xfId="0" applyBorder="1" applyAlignment="1" applyProtection="1">
      <alignment horizontal="center" vertical="center"/>
    </xf>
    <xf numFmtId="0" fontId="14" fillId="0" borderId="30" xfId="0" applyFont="1" applyBorder="1" applyAlignment="1" applyProtection="1">
      <alignment horizontal="center" vertical="center"/>
    </xf>
    <xf numFmtId="0" fontId="15" fillId="0" borderId="25" xfId="0" applyFont="1" applyBorder="1" applyAlignment="1" applyProtection="1">
      <alignment horizontal="left" vertical="center" wrapText="1"/>
      <protection locked="0"/>
    </xf>
    <xf numFmtId="0" fontId="15" fillId="0" borderId="24" xfId="0" applyFont="1" applyBorder="1" applyAlignment="1" applyProtection="1">
      <alignment horizontal="left" vertical="center" wrapText="1"/>
      <protection locked="0"/>
    </xf>
    <xf numFmtId="0" fontId="15" fillId="0" borderId="23" xfId="0" applyFont="1" applyBorder="1" applyAlignment="1" applyProtection="1">
      <alignment horizontal="left" vertical="center" wrapText="1"/>
      <protection locked="0"/>
    </xf>
    <xf numFmtId="1" fontId="0" fillId="0" borderId="9" xfId="0" applyNumberFormat="1" applyBorder="1" applyAlignment="1" applyProtection="1">
      <alignment horizontal="center" vertical="center"/>
    </xf>
    <xf numFmtId="0" fontId="12" fillId="0" borderId="21" xfId="0" applyFont="1" applyFill="1" applyBorder="1" applyAlignment="1" applyProtection="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21" xfId="0" applyFont="1" applyBorder="1" applyAlignment="1" applyProtection="1">
      <alignment horizontal="center" vertical="center" wrapText="1"/>
      <protection locked="0"/>
    </xf>
    <xf numFmtId="0" fontId="0" fillId="0" borderId="21" xfId="0" applyFont="1" applyBorder="1" applyAlignment="1" applyProtection="1">
      <alignment horizontal="center" vertical="center"/>
      <protection locked="0"/>
    </xf>
    <xf numFmtId="0" fontId="9" fillId="0" borderId="22" xfId="0" applyFont="1" applyFill="1" applyBorder="1" applyAlignment="1" applyProtection="1">
      <alignment horizontal="center" vertical="center" wrapText="1"/>
      <protection locked="0"/>
    </xf>
    <xf numFmtId="0" fontId="31" fillId="0" borderId="27" xfId="0" applyFont="1" applyBorder="1" applyAlignment="1" applyProtection="1">
      <alignment horizontal="center"/>
    </xf>
    <xf numFmtId="0" fontId="31" fillId="0" borderId="0" xfId="0" applyFont="1" applyAlignment="1" applyProtection="1">
      <alignment horizontal="center"/>
    </xf>
    <xf numFmtId="0" fontId="22" fillId="3" borderId="13" xfId="0" applyFont="1" applyFill="1" applyBorder="1" applyAlignment="1" applyProtection="1">
      <alignment horizontal="center" vertical="center" wrapText="1"/>
      <protection locked="0"/>
    </xf>
    <xf numFmtId="0" fontId="22" fillId="3" borderId="12" xfId="0" applyFont="1" applyFill="1" applyBorder="1" applyAlignment="1" applyProtection="1">
      <alignment horizontal="center" vertical="center" wrapText="1"/>
      <protection locked="0"/>
    </xf>
    <xf numFmtId="0" fontId="22" fillId="3" borderId="10" xfId="0" applyFont="1" applyFill="1" applyBorder="1" applyAlignment="1" applyProtection="1">
      <alignment horizontal="center" vertical="center" wrapText="1"/>
      <protection locked="0"/>
    </xf>
    <xf numFmtId="0" fontId="0" fillId="0" borderId="13" xfId="0" applyBorder="1" applyAlignment="1" applyProtection="1">
      <alignment horizontal="center" vertical="center"/>
      <protection locked="0"/>
    </xf>
    <xf numFmtId="0" fontId="0" fillId="0" borderId="30" xfId="0" applyFont="1" applyBorder="1" applyAlignment="1" applyProtection="1">
      <alignment horizontal="center" vertical="center"/>
      <protection locked="0"/>
    </xf>
    <xf numFmtId="0" fontId="9" fillId="0" borderId="25"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12" fillId="0" borderId="1"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1" fontId="0" fillId="0" borderId="5" xfId="0" applyNumberFormat="1" applyFont="1" applyBorder="1" applyAlignment="1" applyProtection="1">
      <alignment horizontal="center" vertical="center"/>
    </xf>
    <xf numFmtId="1" fontId="0" fillId="0" borderId="6"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0" fontId="2" fillId="0" borderId="3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 fillId="0" borderId="39"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52"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7" fillId="0" borderId="37" xfId="0" applyFont="1" applyBorder="1" applyAlignment="1" applyProtection="1">
      <alignment horizontal="center" vertical="center"/>
    </xf>
    <xf numFmtId="0" fontId="7" fillId="0" borderId="38" xfId="0" applyFont="1" applyBorder="1" applyAlignment="1" applyProtection="1">
      <alignment horizontal="center" vertical="center"/>
    </xf>
    <xf numFmtId="0" fontId="7" fillId="0" borderId="39" xfId="0" applyFont="1" applyBorder="1" applyAlignment="1" applyProtection="1">
      <alignment horizontal="center" vertical="center"/>
    </xf>
    <xf numFmtId="0" fontId="7" fillId="0" borderId="27"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36" xfId="0" applyFont="1" applyBorder="1" applyAlignment="1" applyProtection="1">
      <alignment horizontal="center" vertical="center"/>
    </xf>
    <xf numFmtId="0" fontId="7" fillId="0" borderId="52"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31" xfId="0" applyFont="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4" borderId="22" xfId="0" applyFont="1" applyFill="1" applyBorder="1" applyAlignment="1" applyProtection="1">
      <alignment horizontal="center" vertical="center" wrapText="1"/>
    </xf>
    <xf numFmtId="0" fontId="2" fillId="4" borderId="25"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21" xfId="0" applyFont="1" applyFill="1" applyBorder="1" applyAlignment="1" applyProtection="1">
      <alignment horizontal="center" vertical="center"/>
    </xf>
    <xf numFmtId="0" fontId="2" fillId="4" borderId="30" xfId="0" applyFont="1" applyFill="1" applyBorder="1" applyAlignment="1" applyProtection="1">
      <alignment horizontal="center" vertical="center"/>
    </xf>
    <xf numFmtId="0" fontId="0" fillId="3" borderId="4"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14" fillId="0" borderId="1" xfId="0" applyFont="1" applyBorder="1" applyAlignment="1" applyProtection="1">
      <alignment horizontal="center" vertical="center"/>
    </xf>
    <xf numFmtId="0" fontId="15" fillId="0" borderId="4" xfId="0" applyFont="1" applyBorder="1" applyAlignment="1" applyProtection="1">
      <alignment horizontal="left" vertical="top" wrapText="1"/>
      <protection locked="0"/>
    </xf>
    <xf numFmtId="0" fontId="29" fillId="0" borderId="2" xfId="0" applyFont="1" applyBorder="1" applyAlignment="1" applyProtection="1">
      <alignment horizontal="left" vertical="top"/>
      <protection locked="0"/>
    </xf>
    <xf numFmtId="0" fontId="0" fillId="0" borderId="30" xfId="0" applyFill="1" applyBorder="1" applyAlignment="1" applyProtection="1">
      <alignment horizontal="center" vertical="center" wrapText="1"/>
      <protection locked="0"/>
    </xf>
    <xf numFmtId="0" fontId="0" fillId="0" borderId="29" xfId="0" applyFill="1" applyBorder="1" applyAlignment="1" applyProtection="1">
      <alignment horizontal="center" vertical="center" wrapText="1"/>
      <protection locked="0"/>
    </xf>
    <xf numFmtId="0" fontId="21" fillId="3" borderId="13" xfId="0" applyFont="1" applyFill="1" applyBorder="1" applyAlignment="1" applyProtection="1">
      <alignment horizontal="left" vertical="center"/>
      <protection locked="0"/>
    </xf>
    <xf numFmtId="14" fontId="30" fillId="3" borderId="13" xfId="0" applyNumberFormat="1" applyFont="1" applyFill="1" applyBorder="1" applyAlignment="1" applyProtection="1">
      <alignment horizontal="center" vertical="center"/>
      <protection locked="0"/>
    </xf>
    <xf numFmtId="0" fontId="30" fillId="3" borderId="13" xfId="0" applyFont="1" applyFill="1" applyBorder="1" applyAlignment="1" applyProtection="1">
      <alignment horizontal="center" vertical="center"/>
      <protection locked="0"/>
    </xf>
    <xf numFmtId="0" fontId="0" fillId="0" borderId="13" xfId="0"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2" fillId="3" borderId="4" xfId="0" applyFont="1" applyFill="1" applyBorder="1" applyAlignment="1" applyProtection="1">
      <alignment horizontal="center" vertical="center"/>
    </xf>
    <xf numFmtId="0" fontId="22" fillId="3" borderId="5" xfId="0" applyFont="1" applyFill="1" applyBorder="1" applyAlignment="1" applyProtection="1">
      <alignment horizontal="center" vertical="center"/>
    </xf>
    <xf numFmtId="0" fontId="2" fillId="0" borderId="22" xfId="0" applyFont="1" applyBorder="1" applyAlignment="1" applyProtection="1">
      <alignment horizontal="center"/>
    </xf>
    <xf numFmtId="0" fontId="2" fillId="0" borderId="1" xfId="0" applyFont="1" applyBorder="1" applyAlignment="1" applyProtection="1">
      <alignment horizontal="center"/>
    </xf>
    <xf numFmtId="0" fontId="13" fillId="4" borderId="13"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13" fillId="4" borderId="10" xfId="0" applyFont="1" applyFill="1" applyBorder="1" applyAlignment="1" applyProtection="1">
      <alignment horizontal="center" vertical="center" wrapText="1"/>
    </xf>
    <xf numFmtId="0" fontId="2" fillId="0" borderId="3" xfId="0" applyFont="1" applyBorder="1" applyAlignment="1" applyProtection="1">
      <alignment horizontal="center"/>
    </xf>
    <xf numFmtId="0" fontId="2" fillId="0" borderId="20" xfId="0" applyFont="1" applyBorder="1" applyAlignment="1" applyProtection="1">
      <alignment horizontal="center"/>
    </xf>
    <xf numFmtId="0" fontId="2" fillId="0" borderId="26" xfId="0" applyFont="1" applyBorder="1" applyAlignment="1" applyProtection="1">
      <alignment horizontal="center"/>
    </xf>
    <xf numFmtId="0" fontId="2" fillId="0" borderId="23" xfId="0" applyFont="1" applyBorder="1" applyAlignment="1" applyProtection="1">
      <alignment horizontal="center"/>
    </xf>
    <xf numFmtId="0" fontId="2" fillId="0" borderId="10" xfId="0" applyFont="1" applyBorder="1" applyAlignment="1" applyProtection="1">
      <alignment horizontal="center"/>
    </xf>
    <xf numFmtId="0" fontId="7" fillId="0" borderId="10" xfId="0" applyFont="1" applyBorder="1" applyAlignment="1" applyProtection="1">
      <alignment horizontal="center" vertical="center"/>
    </xf>
    <xf numFmtId="0" fontId="7"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7" fillId="4" borderId="10"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1" xfId="0"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41" xfId="0" applyFont="1" applyBorder="1" applyAlignment="1" applyProtection="1">
      <alignment horizontal="center" vertical="center"/>
    </xf>
    <xf numFmtId="0" fontId="2" fillId="0" borderId="42"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33" xfId="0" applyFont="1" applyBorder="1" applyAlignment="1" applyProtection="1">
      <alignment horizontal="center" vertical="center"/>
    </xf>
    <xf numFmtId="0" fontId="2" fillId="3" borderId="37" xfId="0" applyFont="1" applyFill="1" applyBorder="1" applyAlignment="1" applyProtection="1">
      <alignment horizontal="center" vertical="center" wrapText="1"/>
    </xf>
    <xf numFmtId="0" fontId="2" fillId="3" borderId="38" xfId="0" applyFont="1" applyFill="1" applyBorder="1" applyAlignment="1" applyProtection="1">
      <alignment horizontal="center" vertical="center" wrapText="1"/>
    </xf>
    <xf numFmtId="0" fontId="2" fillId="3" borderId="39" xfId="0" applyFont="1" applyFill="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2" fillId="3" borderId="0" xfId="0" applyFont="1" applyFill="1" applyBorder="1" applyAlignment="1" applyProtection="1">
      <alignment horizontal="center" vertical="center" wrapText="1"/>
    </xf>
    <xf numFmtId="0" fontId="2" fillId="3" borderId="36" xfId="0" applyFont="1" applyFill="1" applyBorder="1" applyAlignment="1" applyProtection="1">
      <alignment horizontal="center" vertical="center" wrapText="1"/>
    </xf>
    <xf numFmtId="0" fontId="2" fillId="3" borderId="52"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2" fillId="3" borderId="31" xfId="0" applyFont="1" applyFill="1" applyBorder="1" applyAlignment="1" applyProtection="1">
      <alignment horizontal="center" vertical="center" wrapText="1"/>
    </xf>
    <xf numFmtId="0" fontId="7" fillId="3" borderId="37" xfId="0" applyFont="1" applyFill="1" applyBorder="1" applyAlignment="1" applyProtection="1">
      <alignment horizontal="center" vertical="center"/>
    </xf>
    <xf numFmtId="0" fontId="7" fillId="3" borderId="38" xfId="0" applyFont="1" applyFill="1" applyBorder="1" applyAlignment="1" applyProtection="1">
      <alignment horizontal="center" vertical="center"/>
    </xf>
    <xf numFmtId="0" fontId="7" fillId="3" borderId="39" xfId="0" applyFont="1" applyFill="1" applyBorder="1" applyAlignment="1" applyProtection="1">
      <alignment horizontal="center" vertical="center"/>
    </xf>
    <xf numFmtId="0" fontId="7" fillId="3" borderId="27"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0" fontId="7" fillId="3" borderId="36" xfId="0" applyFont="1" applyFill="1" applyBorder="1" applyAlignment="1" applyProtection="1">
      <alignment horizontal="center" vertical="center"/>
    </xf>
    <xf numFmtId="0" fontId="7" fillId="3" borderId="52"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31" xfId="0" applyFont="1" applyFill="1" applyBorder="1" applyAlignment="1" applyProtection="1">
      <alignment horizontal="center" vertical="center"/>
    </xf>
    <xf numFmtId="0" fontId="2" fillId="3" borderId="22" xfId="0" applyFont="1" applyFill="1" applyBorder="1" applyAlignment="1" applyProtection="1">
      <alignment horizontal="center" vertical="center" wrapText="1"/>
    </xf>
    <xf numFmtId="0" fontId="2" fillId="3" borderId="25" xfId="0" applyFont="1" applyFill="1" applyBorder="1" applyAlignment="1" applyProtection="1">
      <alignment horizontal="center" vertical="center" wrapText="1"/>
    </xf>
    <xf numFmtId="0" fontId="2" fillId="3" borderId="13"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21" xfId="0" applyFont="1" applyFill="1" applyBorder="1" applyAlignment="1" applyProtection="1">
      <alignment horizontal="center" vertical="center"/>
    </xf>
    <xf numFmtId="0" fontId="2" fillId="3" borderId="30"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2" fillId="3" borderId="22" xfId="0" applyFont="1" applyFill="1" applyBorder="1" applyAlignment="1" applyProtection="1">
      <alignment horizontal="center"/>
    </xf>
    <xf numFmtId="0" fontId="2" fillId="3" borderId="1" xfId="0" applyFont="1" applyFill="1" applyBorder="1" applyAlignment="1" applyProtection="1">
      <alignment horizontal="center"/>
    </xf>
    <xf numFmtId="0" fontId="13" fillId="3" borderId="13" xfId="0" applyFont="1" applyFill="1" applyBorder="1" applyAlignment="1" applyProtection="1">
      <alignment horizontal="center" vertical="center" wrapText="1"/>
    </xf>
    <xf numFmtId="0" fontId="13" fillId="3" borderId="12" xfId="0" applyFont="1" applyFill="1" applyBorder="1" applyAlignment="1" applyProtection="1">
      <alignment horizontal="center" vertical="center" wrapText="1"/>
    </xf>
    <xf numFmtId="0" fontId="2" fillId="3" borderId="3" xfId="0" applyFont="1" applyFill="1" applyBorder="1" applyAlignment="1" applyProtection="1">
      <alignment horizontal="center"/>
    </xf>
    <xf numFmtId="0" fontId="2" fillId="3" borderId="20" xfId="0" applyFont="1" applyFill="1" applyBorder="1" applyAlignment="1" applyProtection="1">
      <alignment horizontal="center"/>
    </xf>
    <xf numFmtId="0" fontId="2" fillId="3" borderId="26" xfId="0" applyFont="1" applyFill="1" applyBorder="1" applyAlignment="1" applyProtection="1">
      <alignment horizontal="center"/>
    </xf>
    <xf numFmtId="0" fontId="2" fillId="3" borderId="23" xfId="0" applyFont="1" applyFill="1" applyBorder="1" applyAlignment="1" applyProtection="1">
      <alignment horizontal="center"/>
    </xf>
    <xf numFmtId="0" fontId="2" fillId="3" borderId="10" xfId="0" applyFont="1" applyFill="1" applyBorder="1" applyAlignment="1" applyProtection="1">
      <alignment horizontal="center"/>
    </xf>
    <xf numFmtId="0" fontId="7" fillId="3" borderId="10" xfId="0" applyFont="1" applyFill="1" applyBorder="1" applyAlignment="1" applyProtection="1">
      <alignment horizontal="center" vertical="center"/>
    </xf>
    <xf numFmtId="0" fontId="7" fillId="3" borderId="13"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0" fontId="17" fillId="3" borderId="10" xfId="0" applyFont="1" applyFill="1" applyBorder="1" applyAlignment="1" applyProtection="1">
      <alignment horizontal="center" vertical="center"/>
    </xf>
    <xf numFmtId="0" fontId="17" fillId="3" borderId="13"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11" xfId="0" applyFont="1" applyFill="1" applyBorder="1" applyAlignment="1" applyProtection="1">
      <alignment horizontal="center" vertical="center"/>
    </xf>
    <xf numFmtId="0" fontId="2" fillId="3" borderId="31" xfId="0" applyFont="1" applyFill="1" applyBorder="1" applyAlignment="1" applyProtection="1">
      <alignment horizontal="center" vertical="center"/>
    </xf>
    <xf numFmtId="0" fontId="2" fillId="3" borderId="40" xfId="0" applyFont="1" applyFill="1" applyBorder="1" applyAlignment="1" applyProtection="1">
      <alignment horizontal="center" vertical="center"/>
    </xf>
    <xf numFmtId="0" fontId="2" fillId="3" borderId="41" xfId="0" applyFont="1" applyFill="1" applyBorder="1" applyAlignment="1" applyProtection="1">
      <alignment horizontal="center" vertical="center"/>
    </xf>
    <xf numFmtId="0" fontId="2" fillId="3" borderId="42" xfId="0" applyFont="1" applyFill="1" applyBorder="1" applyAlignment="1" applyProtection="1">
      <alignment horizontal="center" vertical="center"/>
    </xf>
    <xf numFmtId="0" fontId="2" fillId="3" borderId="35" xfId="0" applyFont="1" applyFill="1" applyBorder="1" applyAlignment="1" applyProtection="1">
      <alignment horizontal="center" vertical="center"/>
    </xf>
    <xf numFmtId="0" fontId="2" fillId="3" borderId="34" xfId="0" applyFont="1" applyFill="1" applyBorder="1" applyAlignment="1" applyProtection="1">
      <alignment horizontal="center" vertical="center"/>
    </xf>
    <xf numFmtId="0" fontId="2" fillId="3" borderId="33" xfId="0" applyFont="1" applyFill="1" applyBorder="1" applyAlignment="1" applyProtection="1">
      <alignment horizontal="center" vertical="center"/>
    </xf>
    <xf numFmtId="0" fontId="5" fillId="3" borderId="1" xfId="0" applyFont="1" applyFill="1" applyBorder="1" applyAlignment="1" applyProtection="1">
      <alignment horizontal="center" vertical="center" wrapText="1"/>
      <protection locked="0"/>
    </xf>
    <xf numFmtId="0" fontId="26" fillId="3" borderId="1" xfId="0" applyFont="1"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25" fillId="3" borderId="1" xfId="0" applyFont="1" applyFill="1" applyBorder="1" applyAlignment="1" applyProtection="1">
      <alignment horizontal="center" vertical="center" wrapText="1"/>
      <protection locked="0"/>
    </xf>
    <xf numFmtId="0" fontId="25" fillId="3" borderId="1"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wrapText="1"/>
      <protection locked="0"/>
    </xf>
    <xf numFmtId="0" fontId="0" fillId="3" borderId="1" xfId="0" applyFont="1" applyFill="1" applyBorder="1" applyAlignment="1" applyProtection="1">
      <alignment horizontal="center" vertical="center" wrapText="1"/>
      <protection locked="0"/>
    </xf>
    <xf numFmtId="0" fontId="0" fillId="3" borderId="1" xfId="0"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wrapText="1"/>
    </xf>
    <xf numFmtId="0" fontId="0" fillId="3" borderId="1" xfId="0" applyFill="1" applyBorder="1" applyAlignment="1" applyProtection="1">
      <alignment horizontal="center" vertical="center" wrapText="1"/>
    </xf>
    <xf numFmtId="0" fontId="9" fillId="3" borderId="1" xfId="0" applyFont="1" applyFill="1" applyBorder="1" applyAlignment="1" applyProtection="1">
      <alignment horizontal="center" vertical="center" textRotation="90" wrapText="1"/>
      <protection locked="0"/>
    </xf>
    <xf numFmtId="0" fontId="15" fillId="3" borderId="1" xfId="0" applyFont="1" applyFill="1" applyBorder="1" applyAlignment="1" applyProtection="1">
      <alignment horizontal="center" vertical="center"/>
      <protection locked="0"/>
    </xf>
    <xf numFmtId="0" fontId="0" fillId="3" borderId="1" xfId="0" applyFill="1" applyBorder="1" applyAlignment="1" applyProtection="1">
      <alignment horizontal="center" vertical="center"/>
    </xf>
    <xf numFmtId="0" fontId="14" fillId="3" borderId="1" xfId="0" applyFont="1" applyFill="1" applyBorder="1" applyAlignment="1" applyProtection="1">
      <alignment horizontal="center" vertical="center"/>
    </xf>
    <xf numFmtId="0" fontId="15" fillId="3" borderId="1" xfId="0" applyFont="1" applyFill="1" applyBorder="1" applyAlignment="1" applyProtection="1">
      <alignment horizontal="center" vertical="center" wrapText="1"/>
      <protection locked="0"/>
    </xf>
    <xf numFmtId="1" fontId="0" fillId="3" borderId="1" xfId="0" applyNumberFormat="1" applyFill="1" applyBorder="1" applyAlignment="1" applyProtection="1">
      <alignment horizontal="center" vertical="center"/>
    </xf>
    <xf numFmtId="0" fontId="34" fillId="3" borderId="13" xfId="0" applyFont="1" applyFill="1" applyBorder="1" applyAlignment="1" applyProtection="1">
      <alignment horizontal="center" vertical="center" wrapText="1"/>
      <protection locked="0"/>
    </xf>
    <xf numFmtId="0" fontId="34" fillId="3" borderId="12" xfId="0"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xf>
    <xf numFmtId="0" fontId="13" fillId="3" borderId="1" xfId="0" applyFont="1" applyFill="1" applyBorder="1" applyAlignment="1" applyProtection="1">
      <alignment horizontal="center" vertical="center"/>
    </xf>
    <xf numFmtId="17" fontId="0" fillId="3" borderId="1" xfId="0" applyNumberFormat="1" applyFill="1" applyBorder="1" applyAlignment="1" applyProtection="1">
      <alignment horizontal="center" vertical="center"/>
      <protection locked="0"/>
    </xf>
    <xf numFmtId="0" fontId="0" fillId="3" borderId="1" xfId="0" applyNumberFormat="1" applyFill="1" applyBorder="1" applyAlignment="1" applyProtection="1">
      <alignment horizontal="center" vertical="center"/>
      <protection locked="0"/>
    </xf>
    <xf numFmtId="0" fontId="0" fillId="3" borderId="1" xfId="0" applyFill="1" applyBorder="1" applyAlignment="1" applyProtection="1">
      <alignment horizontal="justify" vertical="center" wrapText="1"/>
      <protection locked="0"/>
    </xf>
    <xf numFmtId="14" fontId="15" fillId="3" borderId="1" xfId="0" applyNumberFormat="1"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xf>
    <xf numFmtId="1" fontId="0" fillId="3" borderId="1" xfId="0" applyNumberFormat="1" applyFont="1" applyFill="1" applyBorder="1" applyAlignment="1" applyProtection="1">
      <alignment horizontal="center" vertical="center"/>
    </xf>
    <xf numFmtId="1" fontId="9" fillId="3" borderId="1" xfId="0" applyNumberFormat="1" applyFont="1" applyFill="1" applyBorder="1" applyAlignment="1" applyProtection="1">
      <alignment horizontal="center" vertical="center" wrapText="1"/>
    </xf>
    <xf numFmtId="14" fontId="0" fillId="3" borderId="1" xfId="0" applyNumberFormat="1" applyFill="1" applyBorder="1" applyAlignment="1" applyProtection="1">
      <alignment horizontal="center" vertical="center"/>
      <protection locked="0"/>
    </xf>
    <xf numFmtId="0" fontId="34" fillId="3" borderId="13" xfId="0" applyFont="1" applyFill="1" applyBorder="1" applyAlignment="1" applyProtection="1">
      <alignment horizontal="center" vertical="top" wrapText="1"/>
      <protection locked="0"/>
    </xf>
    <xf numFmtId="0" fontId="34" fillId="3" borderId="12" xfId="0" applyFont="1" applyFill="1" applyBorder="1" applyAlignment="1" applyProtection="1">
      <alignment horizontal="center" vertical="top" wrapText="1"/>
      <protection locked="0"/>
    </xf>
    <xf numFmtId="0" fontId="34" fillId="3" borderId="10" xfId="0" applyFont="1" applyFill="1" applyBorder="1" applyAlignment="1" applyProtection="1">
      <alignment horizontal="center" vertical="top" wrapText="1"/>
      <protection locked="0"/>
    </xf>
    <xf numFmtId="1" fontId="15" fillId="3" borderId="1" xfId="0" applyNumberFormat="1" applyFont="1" applyFill="1" applyBorder="1" applyAlignment="1" applyProtection="1">
      <alignment horizontal="center" vertical="center"/>
    </xf>
    <xf numFmtId="0" fontId="15" fillId="3" borderId="1" xfId="0" applyFont="1" applyFill="1" applyBorder="1" applyAlignment="1" applyProtection="1">
      <alignment horizontal="center" vertical="top" wrapText="1"/>
      <protection locked="0"/>
    </xf>
    <xf numFmtId="0" fontId="34" fillId="3" borderId="1" xfId="0" applyFont="1" applyFill="1" applyBorder="1" applyAlignment="1" applyProtection="1">
      <alignment horizontal="center" vertical="top" wrapText="1"/>
      <protection locked="0"/>
    </xf>
    <xf numFmtId="0" fontId="29" fillId="3" borderId="1" xfId="0" applyFont="1" applyFill="1" applyBorder="1" applyAlignment="1" applyProtection="1">
      <alignment horizontal="center" vertical="center" wrapText="1"/>
      <protection locked="0"/>
    </xf>
    <xf numFmtId="14" fontId="25" fillId="3" borderId="3" xfId="0" applyNumberFormat="1" applyFont="1" applyFill="1" applyBorder="1" applyAlignment="1" applyProtection="1">
      <alignment horizontal="center" wrapText="1"/>
    </xf>
    <xf numFmtId="0" fontId="22" fillId="3" borderId="10" xfId="0" applyFont="1" applyFill="1" applyBorder="1" applyAlignment="1" applyProtection="1">
      <alignment horizontal="left" vertical="top" wrapText="1"/>
      <protection locked="0"/>
    </xf>
    <xf numFmtId="0" fontId="35" fillId="3" borderId="1" xfId="2" applyFill="1" applyBorder="1" applyAlignment="1" applyProtection="1">
      <alignment horizontal="center" vertical="center"/>
    </xf>
    <xf numFmtId="0" fontId="11" fillId="3" borderId="1" xfId="0" applyFont="1" applyFill="1" applyBorder="1" applyAlignment="1" applyProtection="1">
      <alignment horizontal="center" vertical="center"/>
    </xf>
    <xf numFmtId="0" fontId="11" fillId="3" borderId="1" xfId="0" applyFont="1" applyFill="1" applyBorder="1" applyAlignment="1" applyProtection="1">
      <alignment horizontal="left" vertical="center"/>
    </xf>
    <xf numFmtId="0" fontId="24" fillId="3" borderId="1" xfId="0" applyFont="1" applyFill="1" applyBorder="1" applyAlignment="1" applyProtection="1">
      <alignment horizontal="center" vertical="center" wrapText="1"/>
    </xf>
    <xf numFmtId="0" fontId="24" fillId="3" borderId="1" xfId="0" applyFont="1" applyFill="1" applyBorder="1" applyAlignment="1" applyProtection="1">
      <alignment horizontal="center" vertical="center"/>
    </xf>
    <xf numFmtId="0" fontId="22" fillId="3" borderId="1"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top" wrapText="1"/>
      <protection locked="0"/>
    </xf>
    <xf numFmtId="0" fontId="5" fillId="3" borderId="20" xfId="0" applyFont="1" applyFill="1" applyBorder="1" applyAlignment="1" applyProtection="1">
      <alignment horizontal="center" vertical="top" wrapText="1"/>
      <protection locked="0"/>
    </xf>
    <xf numFmtId="0" fontId="5" fillId="3" borderId="17" xfId="0" applyFont="1" applyFill="1" applyBorder="1" applyAlignment="1" applyProtection="1">
      <alignment horizontal="center" vertical="top" wrapText="1"/>
      <protection locked="0"/>
    </xf>
    <xf numFmtId="0" fontId="0" fillId="3" borderId="1" xfId="0" applyFill="1" applyBorder="1" applyAlignment="1" applyProtection="1">
      <alignment horizontal="center"/>
      <protection locked="0"/>
    </xf>
    <xf numFmtId="0" fontId="25" fillId="3" borderId="3" xfId="0" applyFont="1" applyFill="1" applyBorder="1" applyAlignment="1" applyProtection="1">
      <alignment horizontal="center" vertical="top" wrapText="1"/>
    </xf>
    <xf numFmtId="0" fontId="25" fillId="3" borderId="20" xfId="0" applyFont="1" applyFill="1" applyBorder="1" applyAlignment="1" applyProtection="1">
      <alignment horizontal="center" vertical="top" wrapText="1"/>
    </xf>
    <xf numFmtId="0" fontId="25" fillId="3" borderId="17" xfId="0" applyFont="1" applyFill="1" applyBorder="1" applyAlignment="1" applyProtection="1">
      <alignment horizontal="center" vertical="top" wrapText="1"/>
    </xf>
    <xf numFmtId="0" fontId="7" fillId="3" borderId="3" xfId="0" applyFont="1" applyFill="1" applyBorder="1" applyAlignment="1" applyProtection="1">
      <alignment horizontal="center" vertical="top" wrapText="1"/>
    </xf>
    <xf numFmtId="0" fontId="7" fillId="3" borderId="20" xfId="0" applyFont="1" applyFill="1" applyBorder="1" applyAlignment="1" applyProtection="1">
      <alignment horizontal="center" vertical="top" wrapText="1"/>
    </xf>
    <xf numFmtId="0" fontId="38" fillId="0" borderId="1" xfId="0" applyFont="1" applyBorder="1" applyAlignment="1" applyProtection="1">
      <alignment horizontal="center" vertical="top"/>
    </xf>
    <xf numFmtId="0" fontId="30" fillId="0" borderId="1" xfId="0" applyFont="1" applyBorder="1" applyAlignment="1" applyProtection="1">
      <alignment horizontal="center" vertical="top"/>
    </xf>
    <xf numFmtId="0" fontId="27" fillId="0" borderId="3" xfId="0" applyFont="1" applyBorder="1" applyAlignment="1" applyProtection="1">
      <alignment horizontal="left" vertical="center"/>
    </xf>
    <xf numFmtId="0" fontId="27" fillId="0" borderId="20" xfId="0" applyFont="1" applyBorder="1" applyAlignment="1" applyProtection="1">
      <alignment horizontal="left" vertical="center"/>
    </xf>
    <xf numFmtId="0" fontId="27" fillId="0" borderId="17" xfId="0" applyFont="1" applyBorder="1" applyAlignment="1" applyProtection="1">
      <alignment horizontal="left" vertical="center"/>
    </xf>
    <xf numFmtId="0" fontId="0" fillId="0" borderId="1" xfId="0" applyBorder="1" applyAlignment="1" applyProtection="1">
      <alignment horizontal="center"/>
      <protection locked="0"/>
    </xf>
    <xf numFmtId="0" fontId="35" fillId="0" borderId="1" xfId="2" applyBorder="1" applyAlignment="1" applyProtection="1">
      <alignment horizontal="center" vertical="top"/>
    </xf>
    <xf numFmtId="0" fontId="35" fillId="0" borderId="1" xfId="2" applyBorder="1" applyAlignment="1" applyProtection="1">
      <alignment horizontal="center"/>
      <protection locked="0"/>
    </xf>
    <xf numFmtId="0" fontId="25" fillId="5" borderId="3" xfId="0" applyFont="1" applyFill="1" applyBorder="1" applyAlignment="1" applyProtection="1">
      <alignment horizontal="center" vertical="center" wrapText="1"/>
    </xf>
    <xf numFmtId="0" fontId="7" fillId="5" borderId="20" xfId="0" applyFont="1" applyFill="1" applyBorder="1" applyAlignment="1" applyProtection="1">
      <alignment horizontal="center" vertical="center" wrapText="1"/>
    </xf>
    <xf numFmtId="0" fontId="7" fillId="5" borderId="17" xfId="0" applyFont="1" applyFill="1" applyBorder="1" applyAlignment="1" applyProtection="1">
      <alignment horizontal="center" vertical="center" wrapText="1"/>
    </xf>
    <xf numFmtId="14" fontId="25" fillId="3" borderId="3" xfId="0" applyNumberFormat="1" applyFont="1" applyFill="1" applyBorder="1" applyAlignment="1" applyProtection="1">
      <alignment horizontal="center" vertical="center"/>
    </xf>
    <xf numFmtId="0" fontId="25" fillId="3" borderId="20" xfId="0" applyFont="1" applyFill="1" applyBorder="1" applyAlignment="1" applyProtection="1">
      <alignment horizontal="center" vertical="center"/>
    </xf>
    <xf numFmtId="0" fontId="25" fillId="3" borderId="17" xfId="0" applyFont="1" applyFill="1" applyBorder="1" applyAlignment="1" applyProtection="1">
      <alignment horizontal="center" vertical="center"/>
    </xf>
    <xf numFmtId="0" fontId="25" fillId="3" borderId="3" xfId="0" applyFont="1" applyFill="1" applyBorder="1" applyAlignment="1" applyProtection="1">
      <alignment horizontal="center" vertical="center"/>
    </xf>
    <xf numFmtId="14" fontId="15" fillId="3" borderId="32" xfId="0" applyNumberFormat="1" applyFont="1" applyFill="1" applyBorder="1" applyAlignment="1" applyProtection="1">
      <alignment horizontal="center" vertical="center" wrapText="1"/>
      <protection locked="0"/>
    </xf>
    <xf numFmtId="0" fontId="15" fillId="3" borderId="27" xfId="0" applyFont="1" applyFill="1" applyBorder="1" applyAlignment="1" applyProtection="1">
      <alignment horizontal="center" vertical="center" wrapText="1"/>
      <protection locked="0"/>
    </xf>
    <xf numFmtId="0" fontId="15" fillId="3" borderId="53" xfId="0" applyFont="1" applyFill="1" applyBorder="1" applyAlignment="1" applyProtection="1">
      <alignment horizontal="center" vertical="center" wrapText="1"/>
      <protection locked="0"/>
    </xf>
    <xf numFmtId="0" fontId="15" fillId="3" borderId="48" xfId="0" applyFont="1" applyFill="1"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29" fillId="5" borderId="30" xfId="0" applyFont="1" applyFill="1" applyBorder="1" applyAlignment="1" applyProtection="1">
      <alignment horizontal="center" vertical="center" wrapText="1"/>
      <protection locked="0"/>
    </xf>
    <xf numFmtId="0" fontId="29" fillId="5" borderId="29" xfId="0" applyFont="1" applyFill="1" applyBorder="1" applyAlignment="1" applyProtection="1">
      <alignment horizontal="center" vertical="center" wrapText="1"/>
      <protection locked="0"/>
    </xf>
    <xf numFmtId="0" fontId="29" fillId="5" borderId="54" xfId="0" applyFont="1" applyFill="1" applyBorder="1" applyAlignment="1" applyProtection="1">
      <alignment horizontal="center" vertical="center" wrapText="1"/>
      <protection locked="0"/>
    </xf>
    <xf numFmtId="0" fontId="12" fillId="0" borderId="45" xfId="0" applyFont="1" applyFill="1" applyBorder="1" applyAlignment="1" applyProtection="1">
      <alignment horizontal="center" vertical="center"/>
    </xf>
    <xf numFmtId="0" fontId="13" fillId="0" borderId="46" xfId="0" applyFont="1" applyFill="1" applyBorder="1" applyAlignment="1" applyProtection="1">
      <alignment horizontal="center" vertical="center"/>
    </xf>
    <xf numFmtId="0" fontId="0" fillId="0" borderId="51" xfId="0" applyBorder="1" applyAlignment="1" applyProtection="1">
      <alignment horizontal="center" vertical="center"/>
    </xf>
    <xf numFmtId="0" fontId="0" fillId="0" borderId="32"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17" fontId="25" fillId="0" borderId="4" xfId="0" applyNumberFormat="1" applyFont="1" applyBorder="1" applyAlignment="1" applyProtection="1">
      <alignment horizontal="center" vertical="center"/>
      <protection locked="0"/>
    </xf>
    <xf numFmtId="0" fontId="25" fillId="0" borderId="2" xfId="0" applyFont="1" applyBorder="1" applyAlignment="1" applyProtection="1">
      <alignment horizontal="center" vertical="center"/>
      <protection locked="0"/>
    </xf>
    <xf numFmtId="0" fontId="25" fillId="0" borderId="48" xfId="0" applyFont="1" applyBorder="1" applyAlignment="1" applyProtection="1">
      <alignment horizontal="center" vertical="center"/>
      <protection locked="0"/>
    </xf>
    <xf numFmtId="0" fontId="0" fillId="3" borderId="4"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48" xfId="0" applyFill="1" applyBorder="1" applyAlignment="1" applyProtection="1">
      <alignment horizontal="left" vertical="center" wrapText="1"/>
      <protection locked="0"/>
    </xf>
    <xf numFmtId="0" fontId="0" fillId="5" borderId="30" xfId="0" applyFill="1" applyBorder="1" applyAlignment="1" applyProtection="1">
      <alignment horizontal="center" vertical="center" wrapText="1"/>
      <protection locked="0"/>
    </xf>
    <xf numFmtId="0" fontId="0" fillId="5" borderId="29" xfId="0" applyFill="1" applyBorder="1" applyAlignment="1" applyProtection="1">
      <alignment horizontal="center" vertical="center" wrapText="1"/>
      <protection locked="0"/>
    </xf>
    <xf numFmtId="0" fontId="0" fillId="5" borderId="54" xfId="0" applyFill="1" applyBorder="1" applyAlignment="1" applyProtection="1">
      <alignment horizontal="center" vertical="center" wrapText="1"/>
      <protection locked="0"/>
    </xf>
    <xf numFmtId="0" fontId="0" fillId="0" borderId="47" xfId="0" applyBorder="1" applyAlignment="1" applyProtection="1">
      <alignment horizontal="center" vertical="center" wrapText="1"/>
    </xf>
    <xf numFmtId="0" fontId="1" fillId="2" borderId="47" xfId="0" applyFont="1" applyFill="1" applyBorder="1" applyAlignment="1" applyProtection="1">
      <alignment horizontal="center" vertical="center" wrapText="1"/>
    </xf>
    <xf numFmtId="0" fontId="9" fillId="0" borderId="44" xfId="0" applyFont="1" applyBorder="1" applyAlignment="1" applyProtection="1">
      <alignment horizontal="center" vertical="center" textRotation="90" wrapText="1"/>
      <protection locked="0"/>
    </xf>
    <xf numFmtId="0" fontId="9" fillId="0" borderId="48" xfId="0" applyFont="1" applyBorder="1" applyAlignment="1" applyProtection="1">
      <alignment horizontal="center" vertical="center" wrapText="1"/>
    </xf>
    <xf numFmtId="0" fontId="0" fillId="0" borderId="47" xfId="0" applyBorder="1" applyAlignment="1" applyProtection="1">
      <alignment horizontal="center" vertical="center"/>
    </xf>
    <xf numFmtId="0" fontId="34" fillId="3" borderId="30" xfId="0" applyFont="1" applyFill="1" applyBorder="1" applyAlignment="1" applyProtection="1">
      <alignment horizontal="center" vertical="center" wrapText="1"/>
      <protection locked="0"/>
    </xf>
    <xf numFmtId="0" fontId="34" fillId="3" borderId="29" xfId="0" applyFont="1" applyFill="1" applyBorder="1" applyAlignment="1" applyProtection="1">
      <alignment horizontal="center" vertical="center" wrapText="1"/>
      <protection locked="0"/>
    </xf>
    <xf numFmtId="0" fontId="34" fillId="3" borderId="28" xfId="0" applyFont="1" applyFill="1" applyBorder="1" applyAlignment="1" applyProtection="1">
      <alignment horizontal="center" vertical="center" wrapText="1"/>
      <protection locked="0"/>
    </xf>
    <xf numFmtId="0" fontId="25" fillId="0" borderId="30" xfId="0" applyFont="1" applyBorder="1" applyAlignment="1" applyProtection="1">
      <alignment horizontal="center" vertical="center" wrapText="1"/>
      <protection locked="0"/>
    </xf>
    <xf numFmtId="0" fontId="25" fillId="0" borderId="29" xfId="0" applyFont="1" applyBorder="1" applyAlignment="1" applyProtection="1">
      <alignment horizontal="center" vertical="center"/>
      <protection locked="0"/>
    </xf>
    <xf numFmtId="0" fontId="25" fillId="0" borderId="28" xfId="0" applyFont="1" applyBorder="1" applyAlignment="1" applyProtection="1">
      <alignment horizontal="center" vertical="center"/>
      <protection locked="0"/>
    </xf>
    <xf numFmtId="0" fontId="34" fillId="0" borderId="4" xfId="0" applyFont="1" applyBorder="1" applyAlignment="1" applyProtection="1">
      <alignment horizontal="left" vertical="center" wrapText="1"/>
      <protection locked="0"/>
    </xf>
    <xf numFmtId="0" fontId="34" fillId="0" borderId="2" xfId="0" applyFont="1" applyBorder="1" applyAlignment="1" applyProtection="1">
      <alignment horizontal="left" vertical="center" wrapText="1"/>
      <protection locked="0"/>
    </xf>
    <xf numFmtId="0" fontId="34" fillId="0" borderId="7" xfId="0" applyFont="1" applyBorder="1" applyAlignment="1" applyProtection="1">
      <alignment horizontal="left" vertical="center" wrapText="1"/>
      <protection locked="0"/>
    </xf>
    <xf numFmtId="0" fontId="0" fillId="0" borderId="45" xfId="0" applyBorder="1" applyAlignment="1" applyProtection="1">
      <alignment horizontal="center" vertical="center"/>
      <protection locked="0"/>
    </xf>
    <xf numFmtId="0" fontId="9" fillId="0" borderId="45" xfId="0" applyFont="1" applyBorder="1" applyAlignment="1" applyProtection="1">
      <alignment horizontal="center" vertical="center" wrapText="1"/>
      <protection locked="0"/>
    </xf>
    <xf numFmtId="0" fontId="25" fillId="0" borderId="4" xfId="0" applyFont="1" applyBorder="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0" fontId="25" fillId="0" borderId="7" xfId="0" applyFont="1" applyBorder="1" applyAlignment="1" applyProtection="1">
      <alignment horizontal="left" vertical="center" wrapText="1"/>
      <protection locked="0"/>
    </xf>
    <xf numFmtId="0" fontId="25" fillId="0" borderId="32" xfId="0" applyFont="1" applyBorder="1" applyAlignment="1" applyProtection="1">
      <alignment horizontal="left" vertical="center" wrapText="1"/>
      <protection locked="0"/>
    </xf>
    <xf numFmtId="0" fontId="25" fillId="0" borderId="27" xfId="0" applyFont="1" applyBorder="1" applyAlignment="1" applyProtection="1">
      <alignment horizontal="left" vertical="center" wrapText="1"/>
      <protection locked="0"/>
    </xf>
    <xf numFmtId="0" fontId="25" fillId="0" borderId="52" xfId="0" applyFont="1" applyBorder="1" applyAlignment="1" applyProtection="1">
      <alignment horizontal="left" vertical="center" wrapText="1"/>
      <protection locked="0"/>
    </xf>
    <xf numFmtId="1" fontId="15" fillId="0" borderId="51" xfId="0" applyNumberFormat="1" applyFont="1" applyBorder="1" applyAlignment="1" applyProtection="1">
      <alignment horizontal="center" vertical="center"/>
    </xf>
    <xf numFmtId="1" fontId="9" fillId="0" borderId="48" xfId="0" applyNumberFormat="1" applyFont="1" applyBorder="1" applyAlignment="1" applyProtection="1">
      <alignment horizontal="center" vertical="center" wrapText="1"/>
    </xf>
    <xf numFmtId="0" fontId="34" fillId="3" borderId="4" xfId="0" applyFont="1" applyFill="1" applyBorder="1" applyAlignment="1" applyProtection="1">
      <alignment horizontal="left" vertical="center" wrapText="1"/>
      <protection locked="0"/>
    </xf>
    <xf numFmtId="0" fontId="34" fillId="3" borderId="2"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25" fillId="0" borderId="32" xfId="0" applyFont="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0" fontId="25" fillId="0" borderId="2" xfId="0" applyFont="1" applyBorder="1" applyAlignment="1" applyProtection="1">
      <alignment horizontal="left" vertical="center"/>
      <protection locked="0"/>
    </xf>
    <xf numFmtId="0" fontId="25" fillId="0" borderId="29"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xf>
    <xf numFmtId="0" fontId="14" fillId="0" borderId="10" xfId="0" applyFont="1" applyBorder="1" applyAlignment="1" applyProtection="1">
      <alignment horizontal="center" vertical="center"/>
    </xf>
    <xf numFmtId="0" fontId="25" fillId="0" borderId="1" xfId="0" applyFont="1" applyBorder="1" applyAlignment="1" applyProtection="1">
      <alignment horizontal="center" vertical="center" wrapText="1"/>
      <protection locked="0"/>
    </xf>
    <xf numFmtId="0" fontId="25" fillId="0" borderId="13" xfId="0" applyFont="1" applyBorder="1" applyAlignment="1" applyProtection="1">
      <alignment horizontal="center" vertical="center"/>
      <protection locked="0"/>
    </xf>
    <xf numFmtId="0" fontId="25" fillId="0" borderId="13" xfId="0" applyFont="1" applyBorder="1" applyAlignment="1" applyProtection="1">
      <alignment horizontal="center" vertical="center" wrapText="1"/>
      <protection locked="0"/>
    </xf>
    <xf numFmtId="0" fontId="25" fillId="0" borderId="21" xfId="0" applyFont="1" applyBorder="1" applyAlignment="1" applyProtection="1">
      <alignment horizontal="center" vertical="center" wrapText="1"/>
      <protection locked="0"/>
    </xf>
    <xf numFmtId="0" fontId="25" fillId="0" borderId="21" xfId="0" applyFont="1" applyBorder="1" applyAlignment="1" applyProtection="1">
      <alignment horizontal="center" vertical="center"/>
      <protection locked="0"/>
    </xf>
    <xf numFmtId="0" fontId="25" fillId="0" borderId="30" xfId="0" applyFont="1" applyBorder="1" applyAlignment="1" applyProtection="1">
      <alignment horizontal="center" vertical="center"/>
      <protection locked="0"/>
    </xf>
    <xf numFmtId="0" fontId="25" fillId="0" borderId="30" xfId="0" applyFont="1" applyBorder="1" applyAlignment="1" applyProtection="1">
      <alignment horizontal="left" vertical="center" wrapText="1"/>
      <protection locked="0"/>
    </xf>
    <xf numFmtId="0" fontId="25" fillId="0" borderId="29" xfId="0" applyFont="1" applyBorder="1" applyAlignment="1" applyProtection="1">
      <alignment horizontal="left" vertical="center" wrapText="1"/>
      <protection locked="0"/>
    </xf>
    <xf numFmtId="0" fontId="0" fillId="0" borderId="32"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34" fillId="0" borderId="2" xfId="0" applyFont="1" applyBorder="1" applyAlignment="1" applyProtection="1">
      <alignment horizontal="left" vertical="center"/>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44" xfId="0" applyFont="1" applyBorder="1" applyAlignment="1" applyProtection="1">
      <alignment horizontal="center" vertical="center" wrapText="1"/>
      <protection locked="0"/>
    </xf>
    <xf numFmtId="0" fontId="25" fillId="0" borderId="1" xfId="0" applyFont="1" applyBorder="1" applyAlignment="1" applyProtection="1">
      <alignment vertical="center" wrapText="1"/>
      <protection locked="0"/>
    </xf>
    <xf numFmtId="0" fontId="0" fillId="3" borderId="45" xfId="0" applyFill="1" applyBorder="1" applyAlignment="1" applyProtection="1">
      <alignment horizontal="center" vertical="center"/>
      <protection locked="0"/>
    </xf>
    <xf numFmtId="0" fontId="29" fillId="3" borderId="45"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protection locked="0"/>
    </xf>
    <xf numFmtId="0" fontId="4" fillId="3" borderId="46" xfId="0" applyFont="1" applyFill="1" applyBorder="1" applyAlignment="1" applyProtection="1">
      <alignment horizontal="center" vertical="center"/>
      <protection locked="0"/>
    </xf>
    <xf numFmtId="0" fontId="9" fillId="0" borderId="43" xfId="0" applyFont="1" applyFill="1" applyBorder="1" applyAlignment="1" applyProtection="1">
      <alignment horizontal="center" vertical="center" wrapText="1"/>
      <protection locked="0"/>
    </xf>
    <xf numFmtId="0" fontId="9" fillId="0" borderId="24" xfId="0" applyFont="1" applyFill="1" applyBorder="1" applyAlignment="1" applyProtection="1">
      <alignment horizontal="center" vertical="center" wrapText="1"/>
      <protection locked="0"/>
    </xf>
    <xf numFmtId="0" fontId="9" fillId="0" borderId="23"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top" wrapText="1"/>
      <protection locked="0"/>
    </xf>
    <xf numFmtId="0" fontId="5" fillId="0" borderId="13"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0" fillId="0" borderId="13" xfId="0"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14" fontId="0" fillId="0" borderId="25" xfId="0" applyNumberForma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2"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5" xfId="0" applyBorder="1" applyAlignment="1" applyProtection="1">
      <alignment horizontal="center" vertical="center"/>
    </xf>
    <xf numFmtId="0" fontId="0" fillId="0" borderId="52" xfId="0" applyBorder="1" applyAlignment="1" applyProtection="1">
      <alignment horizontal="center" vertical="center" wrapText="1"/>
      <protection locked="0"/>
    </xf>
    <xf numFmtId="0" fontId="15" fillId="3" borderId="29" xfId="0" applyFont="1" applyFill="1" applyBorder="1" applyAlignment="1" applyProtection="1">
      <alignment horizontal="center" vertical="center"/>
      <protection locked="0"/>
    </xf>
    <xf numFmtId="0" fontId="15" fillId="3" borderId="28"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13" fillId="0" borderId="30" xfId="0" applyFont="1" applyFill="1" applyBorder="1" applyAlignment="1" applyProtection="1">
      <alignment horizontal="center" vertical="center"/>
    </xf>
    <xf numFmtId="0" fontId="13" fillId="0" borderId="29" xfId="0" applyFont="1" applyFill="1" applyBorder="1" applyAlignment="1" applyProtection="1">
      <alignment horizontal="center" vertical="center"/>
    </xf>
    <xf numFmtId="0" fontId="13" fillId="0" borderId="28" xfId="0" applyFont="1" applyFill="1" applyBorder="1" applyAlignment="1" applyProtection="1">
      <alignment horizontal="center" vertical="center"/>
    </xf>
    <xf numFmtId="0" fontId="1" fillId="2" borderId="5"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5" fillId="0" borderId="12"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9" fillId="3" borderId="13"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0" fillId="0" borderId="12" xfId="0" applyBorder="1" applyAlignment="1" applyProtection="1">
      <alignment horizontal="center" vertical="center"/>
    </xf>
    <xf numFmtId="0" fontId="15" fillId="0" borderId="4"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1" fontId="0" fillId="0" borderId="0" xfId="0" applyNumberFormat="1" applyBorder="1" applyAlignment="1" applyProtection="1">
      <alignment horizontal="center" vertical="center"/>
    </xf>
    <xf numFmtId="1" fontId="0" fillId="0" borderId="11" xfId="0" applyNumberFormat="1" applyBorder="1" applyAlignment="1" applyProtection="1">
      <alignment horizontal="center" vertical="center"/>
    </xf>
    <xf numFmtId="14" fontId="7" fillId="3" borderId="3" xfId="0" applyNumberFormat="1" applyFont="1" applyFill="1" applyBorder="1" applyAlignment="1" applyProtection="1">
      <alignment horizontal="center" vertical="center"/>
    </xf>
    <xf numFmtId="0" fontId="7" fillId="3" borderId="20" xfId="0" applyFont="1" applyFill="1" applyBorder="1" applyAlignment="1" applyProtection="1">
      <alignment horizontal="center" vertical="center"/>
    </xf>
    <xf numFmtId="0" fontId="7" fillId="3" borderId="17" xfId="0" applyFont="1" applyFill="1" applyBorder="1" applyAlignment="1" applyProtection="1">
      <alignment horizontal="center" vertical="center"/>
    </xf>
    <xf numFmtId="0" fontId="19" fillId="0" borderId="1" xfId="0" applyFon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5" fillId="0" borderId="3" xfId="0" applyFont="1" applyBorder="1" applyAlignment="1" applyProtection="1">
      <alignment horizontal="center" vertical="top" wrapText="1"/>
      <protection locked="0"/>
    </xf>
    <xf numFmtId="0" fontId="5" fillId="0" borderId="20" xfId="0" applyFont="1" applyBorder="1" applyAlignment="1" applyProtection="1">
      <alignment horizontal="center" vertical="top" wrapText="1"/>
      <protection locked="0"/>
    </xf>
    <xf numFmtId="0" fontId="5" fillId="0" borderId="17" xfId="0" applyFont="1" applyBorder="1" applyAlignment="1" applyProtection="1">
      <alignment horizontal="center" vertical="top" wrapText="1"/>
      <protection locked="0"/>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protection locked="0"/>
    </xf>
    <xf numFmtId="0" fontId="41" fillId="3" borderId="3" xfId="0" applyFont="1" applyFill="1" applyBorder="1" applyAlignment="1" applyProtection="1">
      <alignment horizontal="center" vertical="center"/>
    </xf>
    <xf numFmtId="0" fontId="41" fillId="3" borderId="17" xfId="0" applyFont="1" applyFill="1" applyBorder="1" applyAlignment="1" applyProtection="1">
      <alignment horizontal="center" vertical="center"/>
    </xf>
    <xf numFmtId="14" fontId="41" fillId="3" borderId="3" xfId="0" applyNumberFormat="1" applyFont="1" applyFill="1" applyBorder="1" applyAlignment="1" applyProtection="1">
      <alignment horizontal="center" vertical="center"/>
    </xf>
    <xf numFmtId="0" fontId="21" fillId="3" borderId="12" xfId="0" applyFont="1" applyFill="1" applyBorder="1" applyAlignment="1" applyProtection="1">
      <alignment horizontal="left" vertical="center"/>
      <protection locked="0"/>
    </xf>
    <xf numFmtId="14" fontId="30" fillId="3" borderId="12" xfId="0" applyNumberFormat="1"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22" fillId="3" borderId="2" xfId="0" applyFont="1" applyFill="1" applyBorder="1" applyAlignment="1" applyProtection="1">
      <alignment horizontal="center" vertical="center"/>
    </xf>
    <xf numFmtId="0" fontId="22" fillId="3" borderId="6" xfId="0" applyFont="1" applyFill="1" applyBorder="1" applyAlignment="1" applyProtection="1">
      <alignment horizontal="center" vertical="center"/>
    </xf>
    <xf numFmtId="0" fontId="41" fillId="3" borderId="13" xfId="0" applyFont="1" applyFill="1" applyBorder="1" applyAlignment="1" applyProtection="1">
      <alignment horizontal="center" vertical="center"/>
    </xf>
    <xf numFmtId="0" fontId="41" fillId="3" borderId="12" xfId="0" applyFont="1" applyFill="1" applyBorder="1" applyAlignment="1" applyProtection="1">
      <alignment horizontal="center" vertical="center"/>
    </xf>
    <xf numFmtId="0" fontId="41" fillId="3" borderId="10" xfId="0" applyFont="1" applyFill="1" applyBorder="1" applyAlignment="1" applyProtection="1">
      <alignment horizontal="center" vertical="center"/>
    </xf>
    <xf numFmtId="0" fontId="41" fillId="3" borderId="4" xfId="0" applyFont="1" applyFill="1" applyBorder="1" applyAlignment="1" applyProtection="1">
      <alignment horizontal="center" vertical="center"/>
    </xf>
    <xf numFmtId="0" fontId="41" fillId="3" borderId="5" xfId="0" applyFont="1" applyFill="1" applyBorder="1" applyAlignment="1" applyProtection="1">
      <alignment horizontal="center" vertical="center"/>
    </xf>
    <xf numFmtId="0" fontId="41" fillId="3" borderId="7" xfId="0" applyFont="1" applyFill="1" applyBorder="1" applyAlignment="1" applyProtection="1">
      <alignment horizontal="center" vertical="center"/>
    </xf>
    <xf numFmtId="0" fontId="41" fillId="3" borderId="8" xfId="0" applyFont="1" applyFill="1" applyBorder="1" applyAlignment="1" applyProtection="1">
      <alignment horizontal="center" vertical="center"/>
    </xf>
    <xf numFmtId="0" fontId="41" fillId="3" borderId="9" xfId="0" applyFont="1" applyFill="1" applyBorder="1" applyAlignment="1" applyProtection="1">
      <alignment horizontal="center" vertical="center"/>
    </xf>
    <xf numFmtId="0" fontId="41" fillId="3" borderId="11" xfId="0" applyFont="1" applyFill="1" applyBorder="1" applyAlignment="1" applyProtection="1">
      <alignment horizontal="center" vertical="center"/>
    </xf>
    <xf numFmtId="0" fontId="0" fillId="0" borderId="13" xfId="0" applyFont="1" applyBorder="1" applyAlignment="1" applyProtection="1">
      <alignment horizontal="center" vertical="center" wrapText="1"/>
    </xf>
    <xf numFmtId="0" fontId="0" fillId="0" borderId="12" xfId="0" applyFont="1" applyBorder="1" applyAlignment="1" applyProtection="1">
      <alignment horizontal="center" vertical="center" wrapText="1"/>
    </xf>
    <xf numFmtId="0" fontId="0" fillId="0" borderId="10" xfId="0" applyFont="1" applyBorder="1" applyAlignment="1" applyProtection="1">
      <alignment horizontal="center" vertical="center" wrapText="1"/>
    </xf>
    <xf numFmtId="0" fontId="15" fillId="0" borderId="1" xfId="0" applyFont="1" applyFill="1" applyBorder="1" applyAlignment="1" applyProtection="1">
      <alignment horizontal="center" vertical="center" wrapText="1"/>
      <protection locked="0"/>
    </xf>
    <xf numFmtId="0" fontId="13" fillId="0" borderId="28" xfId="0" applyFont="1" applyBorder="1" applyAlignment="1" applyProtection="1">
      <alignment horizontal="center" vertical="center"/>
    </xf>
    <xf numFmtId="0" fontId="13" fillId="0" borderId="21" xfId="0" applyFont="1" applyBorder="1" applyAlignment="1" applyProtection="1">
      <alignment horizontal="center" vertical="center"/>
    </xf>
    <xf numFmtId="0" fontId="0" fillId="0" borderId="32" xfId="0" applyFont="1" applyBorder="1" applyAlignment="1" applyProtection="1">
      <alignment horizontal="center" vertical="center" wrapText="1"/>
      <protection locked="0"/>
    </xf>
    <xf numFmtId="0" fontId="0" fillId="0" borderId="27" xfId="0" applyFont="1" applyBorder="1" applyAlignment="1" applyProtection="1">
      <alignment horizontal="center" vertical="center" wrapText="1"/>
      <protection locked="0"/>
    </xf>
    <xf numFmtId="0" fontId="0" fillId="0" borderId="52"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5" fillId="0" borderId="1" xfId="0" applyFont="1" applyBorder="1" applyAlignment="1" applyProtection="1">
      <alignment horizontal="center" vertical="center" textRotation="90" wrapText="1"/>
      <protection locked="0"/>
    </xf>
    <xf numFmtId="0" fontId="15" fillId="0" borderId="1"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xf>
    <xf numFmtId="0" fontId="0" fillId="0" borderId="11" xfId="0" applyFont="1" applyBorder="1" applyAlignment="1" applyProtection="1">
      <alignment horizontal="center" vertical="center"/>
    </xf>
    <xf numFmtId="0" fontId="13" fillId="0" borderId="13" xfId="0" applyFont="1" applyBorder="1" applyAlignment="1" applyProtection="1">
      <alignment horizontal="center" vertical="center"/>
    </xf>
    <xf numFmtId="0" fontId="13" fillId="0" borderId="10" xfId="0" applyFont="1" applyBorder="1" applyAlignment="1" applyProtection="1">
      <alignment horizontal="center" vertical="center"/>
    </xf>
    <xf numFmtId="0" fontId="0" fillId="0" borderId="13" xfId="0" applyFont="1" applyBorder="1" applyAlignment="1" applyProtection="1">
      <alignment horizontal="left" vertical="center" wrapText="1"/>
    </xf>
    <xf numFmtId="0" fontId="0" fillId="0" borderId="12" xfId="0" applyFont="1" applyBorder="1" applyAlignment="1" applyProtection="1">
      <alignment horizontal="left" vertical="center" wrapText="1"/>
    </xf>
    <xf numFmtId="0" fontId="0" fillId="0" borderId="10" xfId="0" applyFont="1" applyBorder="1" applyAlignment="1" applyProtection="1">
      <alignment horizontal="left" vertical="center" wrapText="1"/>
    </xf>
    <xf numFmtId="1" fontId="0" fillId="0" borderId="1" xfId="0" applyNumberFormat="1" applyFont="1" applyBorder="1" applyAlignment="1" applyProtection="1">
      <alignment horizontal="center" vertical="center"/>
    </xf>
    <xf numFmtId="0" fontId="0" fillId="0" borderId="1" xfId="0" applyFont="1" applyBorder="1" applyAlignment="1" applyProtection="1">
      <alignment horizontal="center" vertical="center"/>
    </xf>
    <xf numFmtId="0" fontId="0" fillId="3" borderId="3" xfId="0" applyFont="1" applyFill="1" applyBorder="1" applyAlignment="1" applyProtection="1">
      <alignment horizontal="center" vertical="center" wrapText="1"/>
    </xf>
    <xf numFmtId="0" fontId="0" fillId="3" borderId="20" xfId="0" applyFont="1" applyFill="1" applyBorder="1" applyAlignment="1" applyProtection="1">
      <alignment horizontal="center" vertical="center" wrapText="1"/>
    </xf>
    <xf numFmtId="0" fontId="0" fillId="3" borderId="17" xfId="0" applyFont="1" applyFill="1" applyBorder="1" applyAlignment="1" applyProtection="1">
      <alignment horizontal="center" vertical="center" wrapText="1"/>
    </xf>
    <xf numFmtId="14" fontId="0" fillId="3" borderId="3" xfId="0" applyNumberFormat="1" applyFont="1" applyFill="1" applyBorder="1" applyAlignment="1" applyProtection="1">
      <alignment horizontal="center" vertical="center"/>
    </xf>
    <xf numFmtId="0" fontId="0" fillId="3" borderId="20" xfId="0" applyFont="1" applyFill="1" applyBorder="1" applyAlignment="1" applyProtection="1">
      <alignment horizontal="center" vertical="center"/>
    </xf>
    <xf numFmtId="0" fontId="0" fillId="3" borderId="17"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3" xfId="0" applyFont="1" applyFill="1" applyBorder="1" applyAlignment="1" applyProtection="1">
      <alignment horizontal="center" vertical="top" wrapText="1"/>
    </xf>
    <xf numFmtId="0" fontId="0" fillId="3" borderId="20" xfId="0" applyFont="1" applyFill="1" applyBorder="1" applyAlignment="1" applyProtection="1">
      <alignment horizontal="center" vertical="top" wrapText="1"/>
    </xf>
    <xf numFmtId="0" fontId="0" fillId="3" borderId="17" xfId="0" applyFont="1" applyFill="1" applyBorder="1" applyAlignment="1" applyProtection="1">
      <alignment horizontal="center" vertical="top" wrapText="1"/>
    </xf>
    <xf numFmtId="14" fontId="0" fillId="3" borderId="1" xfId="0" applyNumberFormat="1" applyFont="1" applyFill="1" applyBorder="1" applyAlignment="1" applyProtection="1">
      <alignment horizontal="center" vertical="top" wrapText="1"/>
    </xf>
    <xf numFmtId="0" fontId="0" fillId="3" borderId="30" xfId="0" applyFont="1" applyFill="1" applyBorder="1" applyAlignment="1" applyProtection="1">
      <alignment horizontal="center" vertical="center" wrapText="1"/>
      <protection locked="0"/>
    </xf>
    <xf numFmtId="0" fontId="0" fillId="3" borderId="29" xfId="0" applyFont="1" applyFill="1" applyBorder="1" applyAlignment="1" applyProtection="1">
      <alignment horizontal="center" vertical="center"/>
      <protection locked="0"/>
    </xf>
    <xf numFmtId="0" fontId="0" fillId="3" borderId="28" xfId="0" applyFont="1" applyFill="1" applyBorder="1" applyAlignment="1" applyProtection="1">
      <alignment horizontal="center" vertical="center"/>
      <protection locked="0"/>
    </xf>
    <xf numFmtId="0" fontId="13" fillId="0" borderId="1" xfId="0" applyFont="1" applyFill="1" applyBorder="1" applyAlignment="1" applyProtection="1">
      <alignment horizontal="center" vertical="center"/>
    </xf>
    <xf numFmtId="17" fontId="0" fillId="0" borderId="4" xfId="0" applyNumberFormat="1" applyFont="1" applyBorder="1" applyAlignment="1" applyProtection="1">
      <alignment horizontal="center" vertical="center"/>
      <protection locked="0"/>
    </xf>
    <xf numFmtId="0" fontId="0" fillId="0" borderId="2" xfId="0" applyNumberFormat="1" applyFont="1" applyBorder="1" applyAlignment="1" applyProtection="1">
      <alignment horizontal="center" vertical="center"/>
      <protection locked="0"/>
    </xf>
    <xf numFmtId="0" fontId="0" fillId="0" borderId="7" xfId="0" applyNumberFormat="1" applyFont="1" applyBorder="1" applyAlignment="1" applyProtection="1">
      <alignment horizontal="center" vertical="center"/>
      <protection locked="0"/>
    </xf>
    <xf numFmtId="0" fontId="0" fillId="0" borderId="4" xfId="0" applyFont="1" applyFill="1" applyBorder="1" applyAlignment="1" applyProtection="1">
      <alignment horizontal="center" vertical="center" wrapText="1"/>
      <protection locked="0"/>
    </xf>
    <xf numFmtId="0" fontId="0" fillId="0" borderId="2" xfId="0" applyFont="1" applyFill="1" applyBorder="1" applyAlignment="1" applyProtection="1">
      <alignment horizontal="center" vertical="center"/>
      <protection locked="0"/>
    </xf>
    <xf numFmtId="0" fontId="0" fillId="0" borderId="7" xfId="0" applyFont="1" applyFill="1" applyBorder="1" applyAlignment="1" applyProtection="1">
      <alignment horizontal="center" vertical="center"/>
      <protection locked="0"/>
    </xf>
    <xf numFmtId="0" fontId="15" fillId="0" borderId="4" xfId="0"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0" fontId="15" fillId="0" borderId="7"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protection locked="0"/>
    </xf>
    <xf numFmtId="0" fontId="15" fillId="3" borderId="7" xfId="0" applyFont="1" applyFill="1" applyBorder="1" applyAlignment="1" applyProtection="1">
      <alignment horizontal="center" vertical="center"/>
      <protection locked="0"/>
    </xf>
    <xf numFmtId="0" fontId="0" fillId="3" borderId="4" xfId="0" applyFont="1" applyFill="1" applyBorder="1" applyAlignment="1" applyProtection="1">
      <alignment horizontal="center" vertical="center"/>
      <protection locked="0"/>
    </xf>
    <xf numFmtId="0" fontId="0" fillId="3" borderId="2" xfId="0" applyFont="1" applyFill="1" applyBorder="1" applyAlignment="1" applyProtection="1">
      <alignment horizontal="center" vertical="center"/>
      <protection locked="0"/>
    </xf>
    <xf numFmtId="0" fontId="0" fillId="3" borderId="7" xfId="0" applyFont="1" applyFill="1" applyBorder="1" applyAlignment="1" applyProtection="1">
      <alignment horizontal="center" vertical="center"/>
      <protection locked="0"/>
    </xf>
    <xf numFmtId="0" fontId="15" fillId="0" borderId="1" xfId="0" applyFont="1" applyBorder="1" applyAlignment="1" applyProtection="1">
      <alignment horizontal="center" vertical="center" wrapText="1"/>
    </xf>
    <xf numFmtId="1" fontId="15" fillId="0" borderId="1" xfId="0" applyNumberFormat="1" applyFont="1" applyBorder="1" applyAlignment="1" applyProtection="1">
      <alignment horizontal="center" vertical="center"/>
    </xf>
    <xf numFmtId="1" fontId="15" fillId="0" borderId="1" xfId="0" applyNumberFormat="1" applyFont="1" applyBorder="1" applyAlignment="1" applyProtection="1">
      <alignment horizontal="center" vertical="center" wrapText="1"/>
    </xf>
    <xf numFmtId="0" fontId="0" fillId="0" borderId="6" xfId="0" applyFont="1" applyBorder="1" applyAlignment="1" applyProtection="1">
      <alignment horizontal="center" vertical="center"/>
    </xf>
    <xf numFmtId="0" fontId="0" fillId="0" borderId="8" xfId="0" applyFont="1" applyBorder="1" applyAlignment="1" applyProtection="1">
      <alignment horizontal="center" vertical="center"/>
    </xf>
    <xf numFmtId="0" fontId="0" fillId="3" borderId="3" xfId="0" applyFont="1" applyFill="1" applyBorder="1" applyAlignment="1" applyProtection="1">
      <alignment horizontal="left" vertical="top" wrapText="1"/>
    </xf>
    <xf numFmtId="0" fontId="0" fillId="3" borderId="20" xfId="0" applyFont="1" applyFill="1" applyBorder="1" applyAlignment="1" applyProtection="1">
      <alignment horizontal="left" vertical="top" wrapText="1"/>
    </xf>
    <xf numFmtId="0" fontId="0" fillId="3" borderId="17" xfId="0" applyFont="1" applyFill="1" applyBorder="1" applyAlignment="1" applyProtection="1">
      <alignment horizontal="left" vertical="top" wrapText="1"/>
    </xf>
    <xf numFmtId="14" fontId="0" fillId="0" borderId="1" xfId="0" applyNumberFormat="1" applyFont="1" applyBorder="1" applyAlignment="1" applyProtection="1">
      <alignment horizontal="center"/>
      <protection locked="0"/>
    </xf>
    <xf numFmtId="0" fontId="0" fillId="0" borderId="1" xfId="0" applyFont="1" applyBorder="1" applyAlignment="1" applyProtection="1">
      <alignment horizontal="center"/>
      <protection locked="0"/>
    </xf>
    <xf numFmtId="0" fontId="2" fillId="0" borderId="3"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15" fillId="0" borderId="30" xfId="0" applyFont="1" applyBorder="1" applyAlignment="1" applyProtection="1">
      <alignment horizontal="center" vertical="center" wrapText="1"/>
      <protection locked="0"/>
    </xf>
    <xf numFmtId="0" fontId="15" fillId="0" borderId="29"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wrapText="1"/>
      <protection locked="0"/>
    </xf>
    <xf numFmtId="12" fontId="15" fillId="3" borderId="13" xfId="0" applyNumberFormat="1" applyFont="1" applyFill="1" applyBorder="1" applyAlignment="1" applyProtection="1">
      <alignment horizontal="center" vertical="center" wrapText="1"/>
      <protection locked="0"/>
    </xf>
    <xf numFmtId="12" fontId="15" fillId="3" borderId="12" xfId="0" applyNumberFormat="1" applyFont="1" applyFill="1" applyBorder="1" applyAlignment="1" applyProtection="1">
      <alignment horizontal="center" vertical="center" wrapText="1"/>
      <protection locked="0"/>
    </xf>
    <xf numFmtId="12" fontId="15" fillId="3" borderId="10" xfId="0" applyNumberFormat="1" applyFont="1" applyFill="1" applyBorder="1" applyAlignment="1" applyProtection="1">
      <alignment horizontal="center" vertical="center" wrapText="1"/>
      <protection locked="0"/>
    </xf>
    <xf numFmtId="0" fontId="0" fillId="0" borderId="32" xfId="0" applyBorder="1" applyAlignment="1" applyProtection="1">
      <alignment horizontal="center" vertical="top" wrapText="1"/>
      <protection locked="0"/>
    </xf>
    <xf numFmtId="0" fontId="0" fillId="0" borderId="27" xfId="0" applyBorder="1" applyAlignment="1" applyProtection="1">
      <alignment horizontal="center" vertical="top" wrapText="1"/>
      <protection locked="0"/>
    </xf>
    <xf numFmtId="0" fontId="0" fillId="0" borderId="52" xfId="0" applyBorder="1" applyAlignment="1" applyProtection="1">
      <alignment horizontal="center" vertical="top" wrapText="1"/>
      <protection locked="0"/>
    </xf>
    <xf numFmtId="0" fontId="15" fillId="0" borderId="4" xfId="0" applyFont="1" applyBorder="1" applyAlignment="1" applyProtection="1">
      <alignment horizontal="center" vertical="top" wrapText="1"/>
      <protection locked="0"/>
    </xf>
    <xf numFmtId="0" fontId="15" fillId="0" borderId="2" xfId="0" applyFont="1" applyBorder="1" applyAlignment="1" applyProtection="1">
      <alignment horizontal="center" vertical="top"/>
      <protection locked="0"/>
    </xf>
    <xf numFmtId="0" fontId="15" fillId="0" borderId="7" xfId="0" applyFont="1" applyBorder="1" applyAlignment="1" applyProtection="1">
      <alignment horizontal="center" vertical="top"/>
      <protection locked="0"/>
    </xf>
    <xf numFmtId="0" fontId="5" fillId="0" borderId="1"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xf>
    <xf numFmtId="0" fontId="34" fillId="0" borderId="3" xfId="0" applyFont="1" applyBorder="1" applyAlignment="1" applyProtection="1">
      <alignment horizontal="center" vertical="center" wrapText="1"/>
      <protection locked="0"/>
    </xf>
    <xf numFmtId="0" fontId="34" fillId="0" borderId="20" xfId="0" applyFont="1" applyBorder="1" applyAlignment="1" applyProtection="1">
      <alignment horizontal="center" vertical="center" wrapText="1"/>
      <protection locked="0"/>
    </xf>
    <xf numFmtId="0" fontId="34" fillId="0" borderId="17" xfId="0" applyFont="1" applyBorder="1" applyAlignment="1" applyProtection="1">
      <alignment horizontal="center" vertical="center" wrapText="1"/>
      <protection locked="0"/>
    </xf>
    <xf numFmtId="0" fontId="11" fillId="0" borderId="72" xfId="0" applyFont="1" applyBorder="1" applyAlignment="1">
      <alignment horizontal="center" vertical="center"/>
    </xf>
    <xf numFmtId="0" fontId="48" fillId="0" borderId="73" xfId="0" applyFont="1" applyBorder="1" applyAlignment="1">
      <alignment vertical="center"/>
    </xf>
    <xf numFmtId="0" fontId="48" fillId="0" borderId="74" xfId="0" applyFont="1" applyBorder="1" applyAlignment="1">
      <alignment vertical="center"/>
    </xf>
    <xf numFmtId="0" fontId="11" fillId="0" borderId="72" xfId="0" applyFont="1" applyBorder="1" applyAlignment="1">
      <alignment horizontal="left" vertical="center"/>
    </xf>
    <xf numFmtId="0" fontId="48" fillId="0" borderId="73" xfId="0" applyFont="1" applyBorder="1"/>
    <xf numFmtId="0" fontId="48" fillId="0" borderId="74" xfId="0" applyFont="1" applyBorder="1"/>
    <xf numFmtId="0" fontId="44" fillId="0" borderId="72" xfId="0" applyFont="1" applyBorder="1" applyAlignment="1">
      <alignment horizontal="center"/>
    </xf>
    <xf numFmtId="0" fontId="49" fillId="0" borderId="73" xfId="0" applyFont="1" applyBorder="1"/>
    <xf numFmtId="0" fontId="49" fillId="0" borderId="74" xfId="0" applyFont="1" applyBorder="1"/>
    <xf numFmtId="0" fontId="35" fillId="0" borderId="72" xfId="2" applyBorder="1" applyAlignment="1">
      <alignment horizontal="center" vertical="center"/>
    </xf>
    <xf numFmtId="0" fontId="52" fillId="0" borderId="72" xfId="0" applyFont="1" applyBorder="1" applyAlignment="1">
      <alignment horizontal="center" vertical="center"/>
    </xf>
    <xf numFmtId="0" fontId="47" fillId="0" borderId="72" xfId="0" applyFont="1" applyBorder="1" applyAlignment="1">
      <alignment horizontal="center"/>
    </xf>
    <xf numFmtId="0" fontId="51" fillId="10" borderId="72" xfId="0" applyFont="1" applyFill="1" applyBorder="1" applyAlignment="1">
      <alignment horizontal="center" vertical="center" wrapText="1"/>
    </xf>
    <xf numFmtId="14" fontId="0" fillId="0" borderId="72" xfId="0" applyNumberFormat="1" applyFont="1" applyBorder="1" applyAlignment="1">
      <alignment horizontal="center" vertical="center"/>
    </xf>
    <xf numFmtId="0" fontId="51" fillId="10" borderId="72" xfId="0" applyFont="1" applyFill="1" applyBorder="1" applyAlignment="1">
      <alignment horizontal="center" vertical="center"/>
    </xf>
    <xf numFmtId="14" fontId="51" fillId="10" borderId="72" xfId="0" applyNumberFormat="1" applyFont="1" applyFill="1" applyBorder="1" applyAlignment="1">
      <alignment horizontal="center" vertical="center"/>
    </xf>
    <xf numFmtId="0" fontId="0" fillId="0" borderId="72" xfId="0" applyFont="1" applyBorder="1" applyAlignment="1">
      <alignment horizontal="center" vertical="center"/>
    </xf>
    <xf numFmtId="0" fontId="0" fillId="3" borderId="57" xfId="0" applyFont="1" applyFill="1" applyBorder="1" applyAlignment="1">
      <alignment horizontal="center" vertical="center" wrapText="1"/>
    </xf>
    <xf numFmtId="0" fontId="48" fillId="3" borderId="63" xfId="0" applyFont="1" applyFill="1" applyBorder="1"/>
    <xf numFmtId="0" fontId="48" fillId="3" borderId="68" xfId="0" applyFont="1" applyFill="1" applyBorder="1"/>
    <xf numFmtId="17" fontId="47" fillId="0" borderId="59" xfId="0" applyNumberFormat="1" applyFont="1" applyBorder="1" applyAlignment="1">
      <alignment horizontal="center" vertical="center"/>
    </xf>
    <xf numFmtId="0" fontId="48" fillId="0" borderId="64" xfId="0" applyFont="1" applyBorder="1"/>
    <xf numFmtId="0" fontId="48" fillId="0" borderId="70" xfId="0" applyFont="1" applyBorder="1"/>
    <xf numFmtId="0" fontId="47" fillId="0" borderId="56" xfId="0" applyFont="1" applyBorder="1" applyAlignment="1">
      <alignment horizontal="center" vertical="center" wrapText="1"/>
    </xf>
    <xf numFmtId="0" fontId="48" fillId="0" borderId="62" xfId="0" applyFont="1" applyBorder="1"/>
    <xf numFmtId="0" fontId="48" fillId="0" borderId="67" xfId="0" applyFont="1" applyBorder="1"/>
    <xf numFmtId="14" fontId="0" fillId="3" borderId="60" xfId="0" applyNumberFormat="1" applyFont="1" applyFill="1" applyBorder="1" applyAlignment="1">
      <alignment horizontal="center" vertical="center"/>
    </xf>
    <xf numFmtId="0" fontId="48" fillId="3" borderId="61" xfId="0" applyFont="1" applyFill="1" applyBorder="1"/>
    <xf numFmtId="0" fontId="48" fillId="3" borderId="71" xfId="0" applyFont="1" applyFill="1" applyBorder="1"/>
    <xf numFmtId="0" fontId="15" fillId="3" borderId="59" xfId="0" applyFont="1" applyFill="1" applyBorder="1" applyAlignment="1">
      <alignment horizontal="center" vertical="center" wrapText="1"/>
    </xf>
    <xf numFmtId="0" fontId="48" fillId="3" borderId="64" xfId="0" applyFont="1" applyFill="1" applyBorder="1"/>
    <xf numFmtId="0" fontId="48" fillId="3" borderId="70" xfId="0" applyFont="1" applyFill="1" applyBorder="1"/>
    <xf numFmtId="0" fontId="0" fillId="3" borderId="59" xfId="0" applyFont="1" applyFill="1" applyBorder="1" applyAlignment="1">
      <alignment horizontal="center" vertical="center" wrapText="1"/>
    </xf>
    <xf numFmtId="0" fontId="48" fillId="0" borderId="56" xfId="0" applyFont="1" applyBorder="1" applyAlignment="1">
      <alignment horizontal="center" vertical="center" wrapText="1"/>
    </xf>
    <xf numFmtId="0" fontId="48" fillId="0" borderId="65" xfId="0" applyFont="1" applyBorder="1"/>
    <xf numFmtId="14" fontId="15" fillId="3" borderId="60" xfId="0" applyNumberFormat="1" applyFont="1" applyFill="1" applyBorder="1" applyAlignment="1">
      <alignment horizontal="center" vertical="center"/>
    </xf>
    <xf numFmtId="0" fontId="15" fillId="3" borderId="57" xfId="0" applyFont="1" applyFill="1" applyBorder="1" applyAlignment="1">
      <alignment horizontal="center" vertical="center" wrapText="1"/>
    </xf>
    <xf numFmtId="0" fontId="47" fillId="6" borderId="56" xfId="0" applyFont="1" applyFill="1" applyBorder="1" applyAlignment="1">
      <alignment horizontal="center" vertical="center" wrapText="1"/>
    </xf>
    <xf numFmtId="0" fontId="48" fillId="3" borderId="62" xfId="0" applyFont="1" applyFill="1" applyBorder="1"/>
    <xf numFmtId="0" fontId="48" fillId="3" borderId="65" xfId="0" applyFont="1" applyFill="1" applyBorder="1"/>
    <xf numFmtId="0" fontId="47" fillId="7" borderId="56" xfId="0" applyFont="1" applyFill="1" applyBorder="1" applyAlignment="1">
      <alignment horizontal="center" vertical="center" wrapText="1"/>
    </xf>
    <xf numFmtId="0" fontId="47" fillId="8" borderId="57" xfId="0" applyFont="1" applyFill="1" applyBorder="1" applyAlignment="1">
      <alignment horizontal="center" vertical="center" wrapText="1"/>
    </xf>
    <xf numFmtId="0" fontId="48" fillId="3" borderId="66" xfId="0" applyFont="1" applyFill="1" applyBorder="1"/>
    <xf numFmtId="0" fontId="44" fillId="0" borderId="56" xfId="0" applyFont="1" applyBorder="1" applyAlignment="1">
      <alignment horizontal="center" vertical="center" wrapText="1"/>
    </xf>
    <xf numFmtId="0" fontId="45" fillId="0" borderId="56" xfId="0" applyFont="1" applyBorder="1" applyAlignment="1">
      <alignment horizontal="center" vertical="center" wrapText="1"/>
    </xf>
    <xf numFmtId="0" fontId="48" fillId="3" borderId="67" xfId="0" applyFont="1" applyFill="1" applyBorder="1"/>
    <xf numFmtId="0" fontId="48" fillId="9" borderId="56" xfId="0" applyFont="1" applyFill="1" applyBorder="1" applyAlignment="1">
      <alignment horizontal="center" vertical="center" wrapText="1"/>
    </xf>
    <xf numFmtId="14" fontId="30" fillId="0" borderId="13" xfId="0" applyNumberFormat="1" applyFont="1" applyBorder="1" applyAlignment="1" applyProtection="1">
      <alignment horizontal="center" vertical="center"/>
      <protection locked="0"/>
    </xf>
    <xf numFmtId="0" fontId="30" fillId="0" borderId="13" xfId="0" applyFont="1" applyBorder="1" applyAlignment="1" applyProtection="1">
      <alignment horizontal="center" vertical="center"/>
      <protection locked="0"/>
    </xf>
    <xf numFmtId="0" fontId="35" fillId="0" borderId="1" xfId="2" applyFont="1" applyBorder="1" applyAlignment="1" applyProtection="1">
      <alignment horizontal="center" vertical="center"/>
    </xf>
    <xf numFmtId="0" fontId="2" fillId="0" borderId="1" xfId="0" applyFont="1" applyBorder="1" applyAlignment="1" applyProtection="1">
      <alignment horizontal="center" vertical="center"/>
      <protection locked="0"/>
    </xf>
    <xf numFmtId="0" fontId="0" fillId="0" borderId="30"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0" borderId="54" xfId="0" applyBorder="1" applyAlignment="1" applyProtection="1">
      <alignment horizontal="left" vertical="center" wrapText="1"/>
      <protection locked="0"/>
    </xf>
    <xf numFmtId="17" fontId="0" fillId="0" borderId="4" xfId="0" applyNumberFormat="1"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 xfId="0"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15" fillId="0" borderId="30" xfId="0" applyFont="1" applyBorder="1" applyAlignment="1" applyProtection="1">
      <alignment horizontal="left" vertical="center" wrapText="1"/>
      <protection locked="0"/>
    </xf>
    <xf numFmtId="0" fontId="15" fillId="0" borderId="29" xfId="0" applyFont="1" applyBorder="1" applyAlignment="1" applyProtection="1">
      <alignment horizontal="left" vertical="center" wrapText="1"/>
      <protection locked="0"/>
    </xf>
    <xf numFmtId="0" fontId="15" fillId="0" borderId="54" xfId="0" applyFont="1" applyBorder="1" applyAlignment="1" applyProtection="1">
      <alignment horizontal="left" vertical="center" wrapText="1"/>
      <protection locked="0"/>
    </xf>
    <xf numFmtId="0" fontId="0" fillId="0" borderId="76" xfId="0" applyBorder="1" applyAlignment="1" applyProtection="1">
      <alignment horizontal="center" vertical="center"/>
      <protection locked="0"/>
    </xf>
    <xf numFmtId="0" fontId="0" fillId="3" borderId="48" xfId="0" applyFill="1" applyBorder="1" applyAlignment="1" applyProtection="1">
      <alignment horizontal="center" vertical="center" wrapText="1"/>
      <protection locked="0"/>
    </xf>
    <xf numFmtId="0" fontId="0" fillId="0" borderId="27" xfId="0" applyBorder="1" applyAlignment="1" applyProtection="1">
      <alignment horizontal="left" vertical="center"/>
      <protection locked="0"/>
    </xf>
    <xf numFmtId="0" fontId="0" fillId="0" borderId="53" xfId="0" applyBorder="1" applyAlignment="1" applyProtection="1">
      <alignment horizontal="left" vertical="center"/>
      <protection locked="0"/>
    </xf>
    <xf numFmtId="0" fontId="15" fillId="3" borderId="4"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3" borderId="30" xfId="0" applyFont="1" applyFill="1" applyBorder="1" applyAlignment="1" applyProtection="1">
      <alignment horizontal="left" vertical="center" wrapText="1"/>
      <protection locked="0"/>
    </xf>
    <xf numFmtId="0" fontId="15" fillId="3" borderId="29" xfId="0" applyFont="1" applyFill="1" applyBorder="1" applyAlignment="1" applyProtection="1">
      <alignment horizontal="left" vertical="center" wrapText="1"/>
      <protection locked="0"/>
    </xf>
    <xf numFmtId="0" fontId="23" fillId="0" borderId="22" xfId="0" applyFont="1" applyBorder="1" applyAlignment="1" applyProtection="1">
      <alignment horizontal="center" vertical="center" wrapText="1"/>
      <protection locked="0"/>
    </xf>
    <xf numFmtId="0" fontId="23" fillId="0" borderId="43"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23" fillId="0" borderId="44" xfId="0" applyFont="1" applyBorder="1" applyAlignment="1" applyProtection="1">
      <alignment horizontal="center" vertical="center" wrapText="1"/>
      <protection locked="0"/>
    </xf>
    <xf numFmtId="0" fontId="0" fillId="0" borderId="45" xfId="0" applyBorder="1" applyAlignment="1" applyProtection="1">
      <alignment horizontal="left" vertical="center"/>
      <protection locked="0"/>
    </xf>
    <xf numFmtId="0" fontId="23" fillId="0" borderId="1" xfId="0" applyFont="1" applyBorder="1" applyAlignment="1" applyProtection="1">
      <alignment horizontal="left" vertical="center" wrapText="1"/>
      <protection locked="0"/>
    </xf>
    <xf numFmtId="0" fontId="23" fillId="0" borderId="45" xfId="0" applyFont="1" applyBorder="1" applyAlignment="1" applyProtection="1">
      <alignment horizontal="left" vertical="center" wrapText="1"/>
      <protection locked="0"/>
    </xf>
    <xf numFmtId="0" fontId="23" fillId="0" borderId="13" xfId="0" applyFont="1" applyBorder="1" applyAlignment="1" applyProtection="1">
      <alignment horizontal="left" vertical="center" wrapText="1"/>
      <protection locked="0"/>
    </xf>
    <xf numFmtId="0" fontId="23" fillId="0" borderId="12" xfId="0" applyFont="1" applyBorder="1" applyAlignment="1" applyProtection="1">
      <alignment horizontal="left" vertical="center" wrapText="1"/>
      <protection locked="0"/>
    </xf>
    <xf numFmtId="0" fontId="23" fillId="0" borderId="44" xfId="0" applyFont="1" applyBorder="1" applyAlignment="1" applyProtection="1">
      <alignment horizontal="left" vertical="center" wrapText="1"/>
      <protection locked="0"/>
    </xf>
    <xf numFmtId="14" fontId="0" fillId="0" borderId="32" xfId="0" applyNumberForma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15" fillId="3" borderId="2" xfId="0" applyFont="1" applyFill="1" applyBorder="1" applyAlignment="1" applyProtection="1">
      <alignment horizontal="left" vertical="center"/>
      <protection locked="0"/>
    </xf>
    <xf numFmtId="0" fontId="23" fillId="0" borderId="25"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protection locked="0"/>
    </xf>
    <xf numFmtId="0" fontId="23" fillId="0" borderId="13" xfId="0" applyFont="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23" fillId="0" borderId="10" xfId="0" applyFont="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13" xfId="0" applyBorder="1" applyAlignment="1" applyProtection="1">
      <alignment horizontal="left" vertical="center"/>
      <protection locked="0"/>
    </xf>
    <xf numFmtId="0" fontId="58" fillId="3" borderId="3" xfId="0" applyFont="1" applyFill="1" applyBorder="1" applyAlignment="1" applyProtection="1">
      <alignment horizontal="center" vertical="center" wrapText="1"/>
      <protection locked="0"/>
    </xf>
    <xf numFmtId="0" fontId="58" fillId="3" borderId="20" xfId="0" applyFont="1" applyFill="1" applyBorder="1" applyAlignment="1" applyProtection="1">
      <alignment horizontal="center" vertical="center" wrapText="1"/>
      <protection locked="0"/>
    </xf>
    <xf numFmtId="0" fontId="58" fillId="3" borderId="17" xfId="0" applyFont="1" applyFill="1" applyBorder="1" applyAlignment="1" applyProtection="1">
      <alignment horizontal="center" vertical="center" wrapText="1"/>
      <protection locked="0"/>
    </xf>
    <xf numFmtId="14" fontId="15" fillId="3" borderId="1" xfId="0" applyNumberFormat="1" applyFont="1" applyFill="1" applyBorder="1" applyAlignment="1" applyProtection="1">
      <alignment horizontal="center"/>
      <protection locked="0"/>
    </xf>
    <xf numFmtId="0" fontId="15" fillId="3" borderId="1" xfId="0" applyFont="1" applyFill="1" applyBorder="1" applyAlignment="1" applyProtection="1">
      <alignment horizontal="center"/>
      <protection locked="0"/>
    </xf>
    <xf numFmtId="0" fontId="4" fillId="0" borderId="3"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14" fontId="0" fillId="0" borderId="1" xfId="0" applyNumberFormat="1" applyBorder="1" applyAlignment="1" applyProtection="1">
      <alignment horizontal="center"/>
      <protection locked="0"/>
    </xf>
    <xf numFmtId="14" fontId="0" fillId="0" borderId="13" xfId="0" applyNumberFormat="1"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56" fillId="0" borderId="13" xfId="0" applyFont="1" applyBorder="1" applyAlignment="1" applyProtection="1">
      <alignment horizontal="center" vertical="center" wrapText="1"/>
      <protection locked="0"/>
    </xf>
    <xf numFmtId="0" fontId="56" fillId="0" borderId="12" xfId="0" applyFont="1" applyBorder="1" applyAlignment="1" applyProtection="1">
      <alignment horizontal="center" vertical="center" wrapText="1"/>
      <protection locked="0"/>
    </xf>
    <xf numFmtId="0" fontId="56" fillId="0" borderId="10" xfId="0" applyFont="1" applyBorder="1" applyAlignment="1" applyProtection="1">
      <alignment horizontal="center" vertical="center" wrapText="1"/>
      <protection locked="0"/>
    </xf>
    <xf numFmtId="14" fontId="0" fillId="3" borderId="77" xfId="0" applyNumberFormat="1" applyFill="1" applyBorder="1" applyAlignment="1" applyProtection="1">
      <alignment horizontal="center" vertical="center" wrapText="1"/>
      <protection locked="0"/>
    </xf>
    <xf numFmtId="14" fontId="0" fillId="3" borderId="78" xfId="0" applyNumberFormat="1" applyFill="1" applyBorder="1" applyAlignment="1" applyProtection="1">
      <alignment horizontal="center" vertical="center" wrapText="1"/>
      <protection locked="0"/>
    </xf>
    <xf numFmtId="14" fontId="0" fillId="3" borderId="79" xfId="0" applyNumberFormat="1" applyFill="1" applyBorder="1" applyAlignment="1" applyProtection="1">
      <alignment horizontal="center" vertical="center" wrapText="1"/>
      <protection locked="0"/>
    </xf>
    <xf numFmtId="0" fontId="26" fillId="3" borderId="25"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center" vertical="center" wrapText="1"/>
      <protection locked="0"/>
    </xf>
    <xf numFmtId="0" fontId="26" fillId="3" borderId="23" xfId="0" applyFont="1"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10" xfId="0" applyFill="1"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22" fillId="0" borderId="13"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54" fillId="0" borderId="13" xfId="0" applyFont="1" applyBorder="1" applyAlignment="1" applyProtection="1">
      <alignment horizontal="center" vertical="center" wrapText="1"/>
      <protection locked="0"/>
    </xf>
    <xf numFmtId="0" fontId="54" fillId="0" borderId="12" xfId="0" applyFont="1" applyBorder="1" applyAlignment="1" applyProtection="1">
      <alignment horizontal="center" vertical="center" wrapText="1"/>
      <protection locked="0"/>
    </xf>
    <xf numFmtId="0" fontId="54" fillId="0" borderId="10" xfId="0" applyFont="1" applyBorder="1" applyAlignment="1" applyProtection="1">
      <alignment horizontal="center" vertical="center" wrapText="1"/>
      <protection locked="0"/>
    </xf>
    <xf numFmtId="0" fontId="0" fillId="0" borderId="30" xfId="0" applyFont="1" applyBorder="1" applyAlignment="1" applyProtection="1">
      <alignment horizontal="center" vertical="center" wrapText="1"/>
      <protection locked="0"/>
    </xf>
    <xf numFmtId="0" fontId="0" fillId="0" borderId="29" xfId="0" applyFont="1" applyBorder="1" applyAlignment="1" applyProtection="1">
      <alignment horizontal="center" vertical="center" wrapText="1"/>
      <protection locked="0"/>
    </xf>
    <xf numFmtId="0" fontId="0" fillId="0" borderId="28" xfId="0" applyFont="1" applyBorder="1" applyAlignment="1" applyProtection="1">
      <alignment horizontal="center" vertical="center" wrapText="1"/>
      <protection locked="0"/>
    </xf>
    <xf numFmtId="0" fontId="15" fillId="3" borderId="13" xfId="0" applyFont="1" applyFill="1" applyBorder="1" applyAlignment="1" applyProtection="1">
      <alignment horizontal="center" vertical="center" wrapText="1"/>
      <protection locked="0"/>
    </xf>
    <xf numFmtId="0" fontId="15" fillId="3" borderId="12" xfId="0" applyFont="1" applyFill="1" applyBorder="1" applyAlignment="1" applyProtection="1">
      <alignment horizontal="center" vertical="center" wrapText="1"/>
      <protection locked="0"/>
    </xf>
    <xf numFmtId="0" fontId="15" fillId="3" borderId="10" xfId="0" applyFont="1" applyFill="1" applyBorder="1" applyAlignment="1" applyProtection="1">
      <alignment horizontal="center" vertical="center" wrapText="1"/>
      <protection locked="0"/>
    </xf>
  </cellXfs>
  <cellStyles count="3">
    <cellStyle name="Hipervínculo" xfId="2" builtinId="8"/>
    <cellStyle name="Normal" xfId="0" builtinId="0"/>
    <cellStyle name="Porcentaje" xfId="1" builtinId="5"/>
  </cellStyles>
  <dxfs count="172">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508000</xdr:colOff>
      <xdr:row>5</xdr:row>
      <xdr:rowOff>133350</xdr:rowOff>
    </xdr:to>
    <xdr:grpSp>
      <xdr:nvGrpSpPr>
        <xdr:cNvPr id="2" name="Group 4">
          <a:extLst>
            <a:ext uri="{FF2B5EF4-FFF2-40B4-BE49-F238E27FC236}">
              <a16:creationId xmlns="" xmlns:a16="http://schemas.microsoft.com/office/drawing/2014/main" id="{00000000-0008-0000-0000-000002000000}"/>
            </a:ext>
          </a:extLst>
        </xdr:cNvPr>
        <xdr:cNvGrpSpPr>
          <a:grpSpLocks/>
        </xdr:cNvGrpSpPr>
      </xdr:nvGrpSpPr>
      <xdr:grpSpPr bwMode="auto">
        <a:xfrm>
          <a:off x="0" y="31751"/>
          <a:ext cx="32873950" cy="1054099"/>
          <a:chOff x="-8" y="0"/>
          <a:chExt cx="1382" cy="136"/>
        </a:xfrm>
      </xdr:grpSpPr>
      <xdr:sp macro="" textlink="">
        <xdr:nvSpPr>
          <xdr:cNvPr id="3" name="1 CuadroTexto">
            <a:extLst>
              <a:ext uri="{FF2B5EF4-FFF2-40B4-BE49-F238E27FC236}">
                <a16:creationId xmlns="" xmlns:a16="http://schemas.microsoft.com/office/drawing/2014/main" id="{00000000-0008-0000-00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0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0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0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0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0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0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0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0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0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0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0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0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 xmlns:a16="http://schemas.microsoft.com/office/drawing/2014/main" id="{00000000-0008-0000-0000-000011000000}"/>
            </a:ext>
          </a:extLst>
        </xdr:cNvPr>
        <xdr:cNvCxnSpPr/>
      </xdr:nvCxnSpPr>
      <xdr:spPr>
        <a:xfrm>
          <a:off x="11607800" y="154019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 xmlns:a16="http://schemas.microsoft.com/office/drawing/2014/main" id="{00000000-0008-0000-0000-000012000000}"/>
            </a:ext>
          </a:extLst>
        </xdr:cNvPr>
        <xdr:cNvCxnSpPr/>
      </xdr:nvCxnSpPr>
      <xdr:spPr>
        <a:xfrm flipV="1">
          <a:off x="11610975" y="15840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 xmlns:a16="http://schemas.microsoft.com/office/drawing/2014/main" id="{00000000-0008-0000-0000-000013000000}"/>
            </a:ext>
          </a:extLst>
        </xdr:cNvPr>
        <xdr:cNvCxnSpPr/>
      </xdr:nvCxnSpPr>
      <xdr:spPr>
        <a:xfrm>
          <a:off x="11607800" y="158400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 xmlns:a16="http://schemas.microsoft.com/office/drawing/2014/main" id="{00000000-0008-0000-0000-000014000000}"/>
            </a:ext>
          </a:extLst>
        </xdr:cNvPr>
        <xdr:cNvCxnSpPr/>
      </xdr:nvCxnSpPr>
      <xdr:spPr>
        <a:xfrm flipV="1">
          <a:off x="11610975" y="163830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31</xdr:col>
      <xdr:colOff>1229032</xdr:colOff>
      <xdr:row>5</xdr:row>
      <xdr:rowOff>133350</xdr:rowOff>
    </xdr:to>
    <xdr:grpSp>
      <xdr:nvGrpSpPr>
        <xdr:cNvPr id="2" name="Group 4">
          <a:extLst>
            <a:ext uri="{FF2B5EF4-FFF2-40B4-BE49-F238E27FC236}">
              <a16:creationId xmlns="" xmlns:a16="http://schemas.microsoft.com/office/drawing/2014/main" id="{00000000-0008-0000-0100-000002000000}"/>
            </a:ext>
          </a:extLst>
        </xdr:cNvPr>
        <xdr:cNvGrpSpPr>
          <a:grpSpLocks/>
        </xdr:cNvGrpSpPr>
      </xdr:nvGrpSpPr>
      <xdr:grpSpPr bwMode="auto">
        <a:xfrm>
          <a:off x="0" y="31751"/>
          <a:ext cx="32871082" cy="1054099"/>
          <a:chOff x="-8" y="0"/>
          <a:chExt cx="1382" cy="136"/>
        </a:xfrm>
      </xdr:grpSpPr>
      <xdr:sp macro="" textlink="">
        <xdr:nvSpPr>
          <xdr:cNvPr id="3" name="1 CuadroTexto">
            <a:extLst>
              <a:ext uri="{FF2B5EF4-FFF2-40B4-BE49-F238E27FC236}">
                <a16:creationId xmlns=""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48</xdr:row>
      <xdr:rowOff>0</xdr:rowOff>
    </xdr:from>
    <xdr:to>
      <xdr:col>9</xdr:col>
      <xdr:colOff>2968625</xdr:colOff>
      <xdr:row>48</xdr:row>
      <xdr:rowOff>0</xdr:rowOff>
    </xdr:to>
    <xdr:cxnSp macro="">
      <xdr:nvCxnSpPr>
        <xdr:cNvPr id="17" name="Conector recto 46">
          <a:extLst>
            <a:ext uri="{FF2B5EF4-FFF2-40B4-BE49-F238E27FC236}">
              <a16:creationId xmlns="" xmlns:a16="http://schemas.microsoft.com/office/drawing/2014/main" id="{00000000-0008-0000-0100-000011000000}"/>
            </a:ext>
          </a:extLst>
        </xdr:cNvPr>
        <xdr:cNvCxnSpPr/>
      </xdr:nvCxnSpPr>
      <xdr:spPr>
        <a:xfrm>
          <a:off x="11607800" y="27146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18" name="Conector recto 54">
          <a:extLst>
            <a:ext uri="{FF2B5EF4-FFF2-40B4-BE49-F238E27FC236}">
              <a16:creationId xmlns="" xmlns:a16="http://schemas.microsoft.com/office/drawing/2014/main" id="{00000000-0008-0000-0100-000012000000}"/>
            </a:ext>
          </a:extLst>
        </xdr:cNvPr>
        <xdr:cNvCxnSpPr/>
      </xdr:nvCxnSpPr>
      <xdr:spPr>
        <a:xfrm flipV="1">
          <a:off x="11610975" y="274986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49</xdr:row>
      <xdr:rowOff>0</xdr:rowOff>
    </xdr:from>
    <xdr:to>
      <xdr:col>9</xdr:col>
      <xdr:colOff>2968625</xdr:colOff>
      <xdr:row>49</xdr:row>
      <xdr:rowOff>0</xdr:rowOff>
    </xdr:to>
    <xdr:cxnSp macro="">
      <xdr:nvCxnSpPr>
        <xdr:cNvPr id="19" name="Conector recto 46">
          <a:extLst>
            <a:ext uri="{FF2B5EF4-FFF2-40B4-BE49-F238E27FC236}">
              <a16:creationId xmlns="" xmlns:a16="http://schemas.microsoft.com/office/drawing/2014/main" id="{00000000-0008-0000-0100-000013000000}"/>
            </a:ext>
          </a:extLst>
        </xdr:cNvPr>
        <xdr:cNvCxnSpPr/>
      </xdr:nvCxnSpPr>
      <xdr:spPr>
        <a:xfrm>
          <a:off x="11607800" y="27498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50</xdr:row>
      <xdr:rowOff>1</xdr:rowOff>
    </xdr:from>
    <xdr:to>
      <xdr:col>10</xdr:col>
      <xdr:colOff>0</xdr:colOff>
      <xdr:row>50</xdr:row>
      <xdr:rowOff>15875</xdr:rowOff>
    </xdr:to>
    <xdr:cxnSp macro="">
      <xdr:nvCxnSpPr>
        <xdr:cNvPr id="20" name="Conector recto 54">
          <a:extLst>
            <a:ext uri="{FF2B5EF4-FFF2-40B4-BE49-F238E27FC236}">
              <a16:creationId xmlns="" xmlns:a16="http://schemas.microsoft.com/office/drawing/2014/main" id="{00000000-0008-0000-0100-000014000000}"/>
            </a:ext>
          </a:extLst>
        </xdr:cNvPr>
        <xdr:cNvCxnSpPr/>
      </xdr:nvCxnSpPr>
      <xdr:spPr>
        <a:xfrm flipV="1">
          <a:off x="11610975" y="28032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15363</xdr:colOff>
      <xdr:row>5</xdr:row>
      <xdr:rowOff>133350</xdr:rowOff>
    </xdr:to>
    <xdr:grpSp>
      <xdr:nvGrpSpPr>
        <xdr:cNvPr id="2" name="Group 4">
          <a:extLst>
            <a:ext uri="{FF2B5EF4-FFF2-40B4-BE49-F238E27FC236}">
              <a16:creationId xmlns="" xmlns:a16="http://schemas.microsoft.com/office/drawing/2014/main" id="{00000000-0008-0000-0200-000002000000}"/>
            </a:ext>
          </a:extLst>
        </xdr:cNvPr>
        <xdr:cNvGrpSpPr>
          <a:grpSpLocks/>
        </xdr:cNvGrpSpPr>
      </xdr:nvGrpSpPr>
      <xdr:grpSpPr bwMode="auto">
        <a:xfrm>
          <a:off x="0" y="31751"/>
          <a:ext cx="32757551" cy="1054099"/>
          <a:chOff x="-8" y="0"/>
          <a:chExt cx="1382" cy="136"/>
        </a:xfrm>
      </xdr:grpSpPr>
      <xdr:sp macro="" textlink="">
        <xdr:nvSpPr>
          <xdr:cNvPr id="3" name="1 CuadroTexto">
            <a:extLst>
              <a:ext uri="{FF2B5EF4-FFF2-40B4-BE49-F238E27FC236}">
                <a16:creationId xmlns="" xmlns:a16="http://schemas.microsoft.com/office/drawing/2014/main" id="{00000000-0008-0000-02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2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200-000005000000}"/>
              </a:ext>
            </a:extLst>
          </xdr:cNvPr>
          <xdr:cNvSpPr txBox="1">
            <a:spLocks noChangeArrowheads="1"/>
          </xdr:cNvSpPr>
        </xdr:nvSpPr>
        <xdr:spPr bwMode="auto">
          <a:xfrm>
            <a:off x="180" y="73"/>
            <a:ext cx="198" cy="63"/>
          </a:xfrm>
          <a:prstGeom prst="rect">
            <a:avLst/>
          </a:prstGeom>
          <a:solidFill>
            <a:sysClr val="window" lastClr="FFFFFF"/>
          </a:solid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2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2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2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2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2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2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2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2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2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2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 xmlns:a16="http://schemas.microsoft.com/office/drawing/2014/main" id="{00000000-0008-0000-02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17" name="Conector recto 46">
          <a:extLst>
            <a:ext uri="{FF2B5EF4-FFF2-40B4-BE49-F238E27FC236}">
              <a16:creationId xmlns="" xmlns:a16="http://schemas.microsoft.com/office/drawing/2014/main" id="{00000000-0008-0000-0200-000011000000}"/>
            </a:ext>
          </a:extLst>
        </xdr:cNvPr>
        <xdr:cNvCxnSpPr/>
      </xdr:nvCxnSpPr>
      <xdr:spPr>
        <a:xfrm>
          <a:off x="11826875" y="275748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18" name="Conector recto 54">
          <a:extLst>
            <a:ext uri="{FF2B5EF4-FFF2-40B4-BE49-F238E27FC236}">
              <a16:creationId xmlns="" xmlns:a16="http://schemas.microsoft.com/office/drawing/2014/main" id="{00000000-0008-0000-0200-000012000000}"/>
            </a:ext>
          </a:extLst>
        </xdr:cNvPr>
        <xdr:cNvCxnSpPr/>
      </xdr:nvCxnSpPr>
      <xdr:spPr>
        <a:xfrm flipV="1">
          <a:off x="11830050" y="27927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19" name="Conector recto 46">
          <a:extLst>
            <a:ext uri="{FF2B5EF4-FFF2-40B4-BE49-F238E27FC236}">
              <a16:creationId xmlns="" xmlns:a16="http://schemas.microsoft.com/office/drawing/2014/main" id="{00000000-0008-0000-0200-000013000000}"/>
            </a:ext>
          </a:extLst>
        </xdr:cNvPr>
        <xdr:cNvCxnSpPr/>
      </xdr:nvCxnSpPr>
      <xdr:spPr>
        <a:xfrm>
          <a:off x="11826875" y="279273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0" name="Conector recto 54">
          <a:extLst>
            <a:ext uri="{FF2B5EF4-FFF2-40B4-BE49-F238E27FC236}">
              <a16:creationId xmlns="" xmlns:a16="http://schemas.microsoft.com/office/drawing/2014/main" id="{00000000-0008-0000-0200-000014000000}"/>
            </a:ext>
          </a:extLst>
        </xdr:cNvPr>
        <xdr:cNvCxnSpPr/>
      </xdr:nvCxnSpPr>
      <xdr:spPr>
        <a:xfrm flipV="1">
          <a:off x="11830050" y="28213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21" name="Conector recto 54">
          <a:extLst>
            <a:ext uri="{FF2B5EF4-FFF2-40B4-BE49-F238E27FC236}">
              <a16:creationId xmlns="" xmlns:a16="http://schemas.microsoft.com/office/drawing/2014/main" id="{00000000-0008-0000-0200-000015000000}"/>
            </a:ext>
          </a:extLst>
        </xdr:cNvPr>
        <xdr:cNvCxnSpPr/>
      </xdr:nvCxnSpPr>
      <xdr:spPr>
        <a:xfrm flipV="1">
          <a:off x="11830050" y="27927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2" name="Conector recto 54">
          <a:extLst>
            <a:ext uri="{FF2B5EF4-FFF2-40B4-BE49-F238E27FC236}">
              <a16:creationId xmlns="" xmlns:a16="http://schemas.microsoft.com/office/drawing/2014/main" id="{00000000-0008-0000-0200-000016000000}"/>
            </a:ext>
          </a:extLst>
        </xdr:cNvPr>
        <xdr:cNvCxnSpPr/>
      </xdr:nvCxnSpPr>
      <xdr:spPr>
        <a:xfrm flipV="1">
          <a:off x="11830050" y="28213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23" name="Conector recto 54">
          <a:extLst>
            <a:ext uri="{FF2B5EF4-FFF2-40B4-BE49-F238E27FC236}">
              <a16:creationId xmlns="" xmlns:a16="http://schemas.microsoft.com/office/drawing/2014/main" id="{00000000-0008-0000-0200-000017000000}"/>
            </a:ext>
          </a:extLst>
        </xdr:cNvPr>
        <xdr:cNvCxnSpPr/>
      </xdr:nvCxnSpPr>
      <xdr:spPr>
        <a:xfrm flipV="1">
          <a:off x="11830050" y="27927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4" name="Conector recto 54">
          <a:extLst>
            <a:ext uri="{FF2B5EF4-FFF2-40B4-BE49-F238E27FC236}">
              <a16:creationId xmlns="" xmlns:a16="http://schemas.microsoft.com/office/drawing/2014/main" id="{00000000-0008-0000-0200-000018000000}"/>
            </a:ext>
          </a:extLst>
        </xdr:cNvPr>
        <xdr:cNvCxnSpPr/>
      </xdr:nvCxnSpPr>
      <xdr:spPr>
        <a:xfrm flipV="1">
          <a:off x="11830050" y="28213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25" name="Conector recto 54">
          <a:extLst>
            <a:ext uri="{FF2B5EF4-FFF2-40B4-BE49-F238E27FC236}">
              <a16:creationId xmlns="" xmlns:a16="http://schemas.microsoft.com/office/drawing/2014/main" id="{00000000-0008-0000-0200-000019000000}"/>
            </a:ext>
          </a:extLst>
        </xdr:cNvPr>
        <xdr:cNvCxnSpPr/>
      </xdr:nvCxnSpPr>
      <xdr:spPr>
        <a:xfrm flipV="1">
          <a:off x="11830050" y="27927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6" name="Conector recto 54">
          <a:extLst>
            <a:ext uri="{FF2B5EF4-FFF2-40B4-BE49-F238E27FC236}">
              <a16:creationId xmlns="" xmlns:a16="http://schemas.microsoft.com/office/drawing/2014/main" id="{00000000-0008-0000-0200-00001A000000}"/>
            </a:ext>
          </a:extLst>
        </xdr:cNvPr>
        <xdr:cNvCxnSpPr/>
      </xdr:nvCxnSpPr>
      <xdr:spPr>
        <a:xfrm flipV="1">
          <a:off x="11830050" y="28213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34</xdr:col>
      <xdr:colOff>0</xdr:colOff>
      <xdr:row>6</xdr:row>
      <xdr:rowOff>104775</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0" y="28575"/>
          <a:ext cx="32804100" cy="1047750"/>
          <a:chOff x="-8" y="0"/>
          <a:chExt cx="1382" cy="136"/>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4"/>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4"/>
            <a:ext cx="198" cy="62"/>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4"/>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4"/>
            <a:ext cx="591" cy="62"/>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4"/>
            <a:ext cx="215" cy="28"/>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7"/>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4"/>
            <a:ext cx="190" cy="28"/>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1228725</xdr:colOff>
      <xdr:row>0</xdr:row>
      <xdr:rowOff>76200</xdr:rowOff>
    </xdr:from>
    <xdr:to>
      <xdr:col>1</xdr:col>
      <xdr:colOff>600075</xdr:colOff>
      <xdr:row>6</xdr:row>
      <xdr:rowOff>47625</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76200"/>
          <a:ext cx="8763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17" name="Conector recto 46">
          <a:extLst>
            <a:ext uri="{FF2B5EF4-FFF2-40B4-BE49-F238E27FC236}">
              <a16:creationId xmlns="" xmlns:a16="http://schemas.microsoft.com/office/drawing/2014/main" id="{00000000-0008-0000-0300-000011000000}"/>
            </a:ext>
          </a:extLst>
        </xdr:cNvPr>
        <xdr:cNvCxnSpPr/>
      </xdr:nvCxnSpPr>
      <xdr:spPr>
        <a:xfrm>
          <a:off x="11607800" y="102584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8" name="Conector recto 54">
          <a:extLst>
            <a:ext uri="{FF2B5EF4-FFF2-40B4-BE49-F238E27FC236}">
              <a16:creationId xmlns="" xmlns:a16="http://schemas.microsoft.com/office/drawing/2014/main" id="{00000000-0008-0000-0300-000012000000}"/>
            </a:ext>
          </a:extLst>
        </xdr:cNvPr>
        <xdr:cNvCxnSpPr/>
      </xdr:nvCxnSpPr>
      <xdr:spPr>
        <a:xfrm flipV="1">
          <a:off x="11610975" y="10610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19" name="Conector recto 46">
          <a:extLst>
            <a:ext uri="{FF2B5EF4-FFF2-40B4-BE49-F238E27FC236}">
              <a16:creationId xmlns="" xmlns:a16="http://schemas.microsoft.com/office/drawing/2014/main" id="{00000000-0008-0000-0300-000013000000}"/>
            </a:ext>
          </a:extLst>
        </xdr:cNvPr>
        <xdr:cNvCxnSpPr/>
      </xdr:nvCxnSpPr>
      <xdr:spPr>
        <a:xfrm>
          <a:off x="11607800" y="106108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0" name="Conector recto 54">
          <a:extLst>
            <a:ext uri="{FF2B5EF4-FFF2-40B4-BE49-F238E27FC236}">
              <a16:creationId xmlns="" xmlns:a16="http://schemas.microsoft.com/office/drawing/2014/main" id="{00000000-0008-0000-0300-000014000000}"/>
            </a:ext>
          </a:extLst>
        </xdr:cNvPr>
        <xdr:cNvCxnSpPr/>
      </xdr:nvCxnSpPr>
      <xdr:spPr>
        <a:xfrm flipV="1">
          <a:off x="11610975" y="10991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302559</xdr:colOff>
      <xdr:row>0</xdr:row>
      <xdr:rowOff>50800</xdr:rowOff>
    </xdr:from>
    <xdr:to>
      <xdr:col>0</xdr:col>
      <xdr:colOff>1178611</xdr:colOff>
      <xdr:row>6</xdr:row>
      <xdr:rowOff>18128</xdr:rowOff>
    </xdr:to>
    <xdr:pic>
      <xdr:nvPicPr>
        <xdr:cNvPr id="2" name="Imagen 16">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559" y="50800"/>
          <a:ext cx="876052" cy="938878"/>
        </a:xfrm>
        <a:prstGeom prst="rect">
          <a:avLst/>
        </a:prstGeom>
      </xdr:spPr>
    </xdr:pic>
    <xdr:clientData/>
  </xdr:twoCellAnchor>
  <xdr:twoCellAnchor>
    <xdr:from>
      <xdr:col>9</xdr:col>
      <xdr:colOff>1397000</xdr:colOff>
      <xdr:row>24</xdr:row>
      <xdr:rowOff>0</xdr:rowOff>
    </xdr:from>
    <xdr:to>
      <xdr:col>9</xdr:col>
      <xdr:colOff>2968625</xdr:colOff>
      <xdr:row>24</xdr:row>
      <xdr:rowOff>0</xdr:rowOff>
    </xdr:to>
    <xdr:cxnSp macro="">
      <xdr:nvCxnSpPr>
        <xdr:cNvPr id="3" name="Conector recto 46">
          <a:extLst>
            <a:ext uri="{FF2B5EF4-FFF2-40B4-BE49-F238E27FC236}">
              <a16:creationId xmlns="" xmlns:a16="http://schemas.microsoft.com/office/drawing/2014/main" id="{00000000-0008-0000-0400-000003000000}"/>
            </a:ext>
          </a:extLst>
        </xdr:cNvPr>
        <xdr:cNvCxnSpPr/>
      </xdr:nvCxnSpPr>
      <xdr:spPr>
        <a:xfrm>
          <a:off x="11703050" y="102012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25</xdr:row>
      <xdr:rowOff>1</xdr:rowOff>
    </xdr:from>
    <xdr:to>
      <xdr:col>10</xdr:col>
      <xdr:colOff>0</xdr:colOff>
      <xdr:row>25</xdr:row>
      <xdr:rowOff>15875</xdr:rowOff>
    </xdr:to>
    <xdr:cxnSp macro="">
      <xdr:nvCxnSpPr>
        <xdr:cNvPr id="4" name="Conector recto 54">
          <a:extLst>
            <a:ext uri="{FF2B5EF4-FFF2-40B4-BE49-F238E27FC236}">
              <a16:creationId xmlns="" xmlns:a16="http://schemas.microsoft.com/office/drawing/2014/main" id="{00000000-0008-0000-0400-000004000000}"/>
            </a:ext>
          </a:extLst>
        </xdr:cNvPr>
        <xdr:cNvCxnSpPr/>
      </xdr:nvCxnSpPr>
      <xdr:spPr>
        <a:xfrm flipV="1">
          <a:off x="11706225" y="107727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25</xdr:row>
      <xdr:rowOff>0</xdr:rowOff>
    </xdr:from>
    <xdr:to>
      <xdr:col>9</xdr:col>
      <xdr:colOff>2968625</xdr:colOff>
      <xdr:row>25</xdr:row>
      <xdr:rowOff>0</xdr:rowOff>
    </xdr:to>
    <xdr:cxnSp macro="">
      <xdr:nvCxnSpPr>
        <xdr:cNvPr id="5" name="Conector recto 46">
          <a:extLst>
            <a:ext uri="{FF2B5EF4-FFF2-40B4-BE49-F238E27FC236}">
              <a16:creationId xmlns="" xmlns:a16="http://schemas.microsoft.com/office/drawing/2014/main" id="{00000000-0008-0000-0400-000005000000}"/>
            </a:ext>
          </a:extLst>
        </xdr:cNvPr>
        <xdr:cNvCxnSpPr/>
      </xdr:nvCxnSpPr>
      <xdr:spPr>
        <a:xfrm>
          <a:off x="11703050" y="107727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26</xdr:row>
      <xdr:rowOff>1</xdr:rowOff>
    </xdr:from>
    <xdr:to>
      <xdr:col>10</xdr:col>
      <xdr:colOff>0</xdr:colOff>
      <xdr:row>26</xdr:row>
      <xdr:rowOff>15875</xdr:rowOff>
    </xdr:to>
    <xdr:cxnSp macro="">
      <xdr:nvCxnSpPr>
        <xdr:cNvPr id="6" name="Conector recto 54">
          <a:extLst>
            <a:ext uri="{FF2B5EF4-FFF2-40B4-BE49-F238E27FC236}">
              <a16:creationId xmlns="" xmlns:a16="http://schemas.microsoft.com/office/drawing/2014/main" id="{00000000-0008-0000-0400-000006000000}"/>
            </a:ext>
          </a:extLst>
        </xdr:cNvPr>
        <xdr:cNvCxnSpPr/>
      </xdr:nvCxnSpPr>
      <xdr:spPr>
        <a:xfrm flipV="1">
          <a:off x="11706225" y="110585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25</xdr:row>
      <xdr:rowOff>1</xdr:rowOff>
    </xdr:from>
    <xdr:to>
      <xdr:col>10</xdr:col>
      <xdr:colOff>0</xdr:colOff>
      <xdr:row>25</xdr:row>
      <xdr:rowOff>15875</xdr:rowOff>
    </xdr:to>
    <xdr:cxnSp macro="">
      <xdr:nvCxnSpPr>
        <xdr:cNvPr id="7" name="Conector recto 54">
          <a:extLst>
            <a:ext uri="{FF2B5EF4-FFF2-40B4-BE49-F238E27FC236}">
              <a16:creationId xmlns="" xmlns:a16="http://schemas.microsoft.com/office/drawing/2014/main" id="{00000000-0008-0000-0400-000007000000}"/>
            </a:ext>
          </a:extLst>
        </xdr:cNvPr>
        <xdr:cNvCxnSpPr/>
      </xdr:nvCxnSpPr>
      <xdr:spPr>
        <a:xfrm flipV="1">
          <a:off x="11706225" y="107727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25</xdr:row>
      <xdr:rowOff>0</xdr:rowOff>
    </xdr:from>
    <xdr:to>
      <xdr:col>9</xdr:col>
      <xdr:colOff>2968625</xdr:colOff>
      <xdr:row>25</xdr:row>
      <xdr:rowOff>0</xdr:rowOff>
    </xdr:to>
    <xdr:cxnSp macro="">
      <xdr:nvCxnSpPr>
        <xdr:cNvPr id="8" name="Conector recto 46">
          <a:extLst>
            <a:ext uri="{FF2B5EF4-FFF2-40B4-BE49-F238E27FC236}">
              <a16:creationId xmlns="" xmlns:a16="http://schemas.microsoft.com/office/drawing/2014/main" id="{00000000-0008-0000-0400-000008000000}"/>
            </a:ext>
          </a:extLst>
        </xdr:cNvPr>
        <xdr:cNvCxnSpPr/>
      </xdr:nvCxnSpPr>
      <xdr:spPr>
        <a:xfrm>
          <a:off x="11703050" y="107727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26</xdr:row>
      <xdr:rowOff>1</xdr:rowOff>
    </xdr:from>
    <xdr:to>
      <xdr:col>10</xdr:col>
      <xdr:colOff>0</xdr:colOff>
      <xdr:row>26</xdr:row>
      <xdr:rowOff>15875</xdr:rowOff>
    </xdr:to>
    <xdr:cxnSp macro="">
      <xdr:nvCxnSpPr>
        <xdr:cNvPr id="9" name="Conector recto 54">
          <a:extLst>
            <a:ext uri="{FF2B5EF4-FFF2-40B4-BE49-F238E27FC236}">
              <a16:creationId xmlns="" xmlns:a16="http://schemas.microsoft.com/office/drawing/2014/main" id="{00000000-0008-0000-0400-000009000000}"/>
            </a:ext>
          </a:extLst>
        </xdr:cNvPr>
        <xdr:cNvCxnSpPr/>
      </xdr:nvCxnSpPr>
      <xdr:spPr>
        <a:xfrm flipV="1">
          <a:off x="11706225" y="110585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34</xdr:col>
      <xdr:colOff>0</xdr:colOff>
      <xdr:row>6</xdr:row>
      <xdr:rowOff>104775</xdr:rowOff>
    </xdr:to>
    <xdr:grpSp>
      <xdr:nvGrpSpPr>
        <xdr:cNvPr id="2" name="Group 4">
          <a:extLst>
            <a:ext uri="{FF2B5EF4-FFF2-40B4-BE49-F238E27FC236}">
              <a16:creationId xmlns="" xmlns:a16="http://schemas.microsoft.com/office/drawing/2014/main" id="{00000000-0008-0000-0500-000002000000}"/>
            </a:ext>
          </a:extLst>
        </xdr:cNvPr>
        <xdr:cNvGrpSpPr>
          <a:grpSpLocks/>
        </xdr:cNvGrpSpPr>
      </xdr:nvGrpSpPr>
      <xdr:grpSpPr bwMode="auto">
        <a:xfrm>
          <a:off x="0" y="31751"/>
          <a:ext cx="32804100" cy="1044574"/>
          <a:chOff x="-8" y="0"/>
          <a:chExt cx="1382" cy="136"/>
        </a:xfrm>
      </xdr:grpSpPr>
      <xdr:sp macro="" textlink="">
        <xdr:nvSpPr>
          <xdr:cNvPr id="3" name="1 CuadroTexto">
            <a:extLst>
              <a:ext uri="{FF2B5EF4-FFF2-40B4-BE49-F238E27FC236}">
                <a16:creationId xmlns="" xmlns:a16="http://schemas.microsoft.com/office/drawing/2014/main" id="{00000000-0008-0000-05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5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5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5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5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5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5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5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5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5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5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5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5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6</xdr:row>
      <xdr:rowOff>46703</xdr:rowOff>
    </xdr:to>
    <xdr:pic>
      <xdr:nvPicPr>
        <xdr:cNvPr id="16" name="Imagen 16">
          <a:extLst>
            <a:ext uri="{FF2B5EF4-FFF2-40B4-BE49-F238E27FC236}">
              <a16:creationId xmlns=""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17" name="Conector recto 46">
          <a:extLst>
            <a:ext uri="{FF2B5EF4-FFF2-40B4-BE49-F238E27FC236}">
              <a16:creationId xmlns="" xmlns:a16="http://schemas.microsoft.com/office/drawing/2014/main" id="{00000000-0008-0000-0500-000011000000}"/>
            </a:ext>
          </a:extLst>
        </xdr:cNvPr>
        <xdr:cNvCxnSpPr/>
      </xdr:nvCxnSpPr>
      <xdr:spPr>
        <a:xfrm>
          <a:off x="11607800" y="121443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8" name="Conector recto 54">
          <a:extLst>
            <a:ext uri="{FF2B5EF4-FFF2-40B4-BE49-F238E27FC236}">
              <a16:creationId xmlns="" xmlns:a16="http://schemas.microsoft.com/office/drawing/2014/main" id="{00000000-0008-0000-0500-000012000000}"/>
            </a:ext>
          </a:extLst>
        </xdr:cNvPr>
        <xdr:cNvCxnSpPr/>
      </xdr:nvCxnSpPr>
      <xdr:spPr>
        <a:xfrm flipV="1">
          <a:off x="11610975" y="124968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19" name="Conector recto 46">
          <a:extLst>
            <a:ext uri="{FF2B5EF4-FFF2-40B4-BE49-F238E27FC236}">
              <a16:creationId xmlns="" xmlns:a16="http://schemas.microsoft.com/office/drawing/2014/main" id="{00000000-0008-0000-0500-000013000000}"/>
            </a:ext>
          </a:extLst>
        </xdr:cNvPr>
        <xdr:cNvCxnSpPr/>
      </xdr:nvCxnSpPr>
      <xdr:spPr>
        <a:xfrm>
          <a:off x="11607800" y="12496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0" name="Conector recto 54">
          <a:extLst>
            <a:ext uri="{FF2B5EF4-FFF2-40B4-BE49-F238E27FC236}">
              <a16:creationId xmlns="" xmlns:a16="http://schemas.microsoft.com/office/drawing/2014/main" id="{00000000-0008-0000-0500-000014000000}"/>
            </a:ext>
          </a:extLst>
        </xdr:cNvPr>
        <xdr:cNvCxnSpPr/>
      </xdr:nvCxnSpPr>
      <xdr:spPr>
        <a:xfrm flipV="1">
          <a:off x="11610975" y="127825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34</xdr:col>
      <xdr:colOff>0</xdr:colOff>
      <xdr:row>5</xdr:row>
      <xdr:rowOff>133350</xdr:rowOff>
    </xdr:to>
    <xdr:grpSp>
      <xdr:nvGrpSpPr>
        <xdr:cNvPr id="2" name="Group 4">
          <a:extLst>
            <a:ext uri="{FF2B5EF4-FFF2-40B4-BE49-F238E27FC236}">
              <a16:creationId xmlns="" xmlns:a16="http://schemas.microsoft.com/office/drawing/2014/main" id="{00000000-0008-0000-0600-000002000000}"/>
            </a:ext>
          </a:extLst>
        </xdr:cNvPr>
        <xdr:cNvGrpSpPr>
          <a:grpSpLocks/>
        </xdr:cNvGrpSpPr>
      </xdr:nvGrpSpPr>
      <xdr:grpSpPr bwMode="auto">
        <a:xfrm>
          <a:off x="0" y="31751"/>
          <a:ext cx="32834036" cy="986063"/>
          <a:chOff x="-8" y="0"/>
          <a:chExt cx="1382" cy="136"/>
        </a:xfrm>
      </xdr:grpSpPr>
      <xdr:sp macro="" textlink="">
        <xdr:nvSpPr>
          <xdr:cNvPr id="3" name="1 CuadroTexto">
            <a:extLst>
              <a:ext uri="{FF2B5EF4-FFF2-40B4-BE49-F238E27FC236}">
                <a16:creationId xmlns="" xmlns:a16="http://schemas.microsoft.com/office/drawing/2014/main" id="{00000000-0008-0000-06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6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6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6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6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6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6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6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6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6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6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6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6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 xmlns:a16="http://schemas.microsoft.com/office/drawing/2014/main" id="{00000000-0008-0000-06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40</xdr:row>
      <xdr:rowOff>0</xdr:rowOff>
    </xdr:from>
    <xdr:to>
      <xdr:col>9</xdr:col>
      <xdr:colOff>2968625</xdr:colOff>
      <xdr:row>40</xdr:row>
      <xdr:rowOff>0</xdr:rowOff>
    </xdr:to>
    <xdr:cxnSp macro="">
      <xdr:nvCxnSpPr>
        <xdr:cNvPr id="17" name="Conector recto 46">
          <a:extLst>
            <a:ext uri="{FF2B5EF4-FFF2-40B4-BE49-F238E27FC236}">
              <a16:creationId xmlns="" xmlns:a16="http://schemas.microsoft.com/office/drawing/2014/main" id="{00000000-0008-0000-0600-000011000000}"/>
            </a:ext>
          </a:extLst>
        </xdr:cNvPr>
        <xdr:cNvCxnSpPr/>
      </xdr:nvCxnSpPr>
      <xdr:spPr>
        <a:xfrm>
          <a:off x="11607800" y="199929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41</xdr:row>
      <xdr:rowOff>1</xdr:rowOff>
    </xdr:from>
    <xdr:to>
      <xdr:col>10</xdr:col>
      <xdr:colOff>0</xdr:colOff>
      <xdr:row>41</xdr:row>
      <xdr:rowOff>15875</xdr:rowOff>
    </xdr:to>
    <xdr:cxnSp macro="">
      <xdr:nvCxnSpPr>
        <xdr:cNvPr id="18" name="Conector recto 54">
          <a:extLst>
            <a:ext uri="{FF2B5EF4-FFF2-40B4-BE49-F238E27FC236}">
              <a16:creationId xmlns="" xmlns:a16="http://schemas.microsoft.com/office/drawing/2014/main" id="{00000000-0008-0000-0600-000012000000}"/>
            </a:ext>
          </a:extLst>
        </xdr:cNvPr>
        <xdr:cNvCxnSpPr/>
      </xdr:nvCxnSpPr>
      <xdr:spPr>
        <a:xfrm flipV="1">
          <a:off x="11610975" y="203454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41</xdr:row>
      <xdr:rowOff>0</xdr:rowOff>
    </xdr:from>
    <xdr:to>
      <xdr:col>9</xdr:col>
      <xdr:colOff>2968625</xdr:colOff>
      <xdr:row>41</xdr:row>
      <xdr:rowOff>0</xdr:rowOff>
    </xdr:to>
    <xdr:cxnSp macro="">
      <xdr:nvCxnSpPr>
        <xdr:cNvPr id="19" name="Conector recto 46">
          <a:extLst>
            <a:ext uri="{FF2B5EF4-FFF2-40B4-BE49-F238E27FC236}">
              <a16:creationId xmlns="" xmlns:a16="http://schemas.microsoft.com/office/drawing/2014/main" id="{00000000-0008-0000-0600-000013000000}"/>
            </a:ext>
          </a:extLst>
        </xdr:cNvPr>
        <xdr:cNvCxnSpPr/>
      </xdr:nvCxnSpPr>
      <xdr:spPr>
        <a:xfrm>
          <a:off x="11607800" y="203454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42</xdr:row>
      <xdr:rowOff>1</xdr:rowOff>
    </xdr:from>
    <xdr:to>
      <xdr:col>10</xdr:col>
      <xdr:colOff>0</xdr:colOff>
      <xdr:row>42</xdr:row>
      <xdr:rowOff>15875</xdr:rowOff>
    </xdr:to>
    <xdr:cxnSp macro="">
      <xdr:nvCxnSpPr>
        <xdr:cNvPr id="20" name="Conector recto 54">
          <a:extLst>
            <a:ext uri="{FF2B5EF4-FFF2-40B4-BE49-F238E27FC236}">
              <a16:creationId xmlns="" xmlns:a16="http://schemas.microsoft.com/office/drawing/2014/main" id="{00000000-0008-0000-0600-000014000000}"/>
            </a:ext>
          </a:extLst>
        </xdr:cNvPr>
        <xdr:cNvCxnSpPr/>
      </xdr:nvCxnSpPr>
      <xdr:spPr>
        <a:xfrm flipV="1">
          <a:off x="11610975" y="206311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10</xdr:col>
      <xdr:colOff>0</xdr:colOff>
      <xdr:row>41</xdr:row>
      <xdr:rowOff>0</xdr:rowOff>
    </xdr:from>
    <xdr:ext cx="38100" cy="9525"/>
    <xdr:grpSp>
      <xdr:nvGrpSpPr>
        <xdr:cNvPr id="21" name="Shape 2">
          <a:extLst>
            <a:ext uri="{FF2B5EF4-FFF2-40B4-BE49-F238E27FC236}">
              <a16:creationId xmlns="" xmlns:a16="http://schemas.microsoft.com/office/drawing/2014/main" id="{00000000-0008-0000-0600-000015000000}"/>
            </a:ext>
          </a:extLst>
        </xdr:cNvPr>
        <xdr:cNvGrpSpPr/>
      </xdr:nvGrpSpPr>
      <xdr:grpSpPr>
        <a:xfrm>
          <a:off x="11620500" y="13906500"/>
          <a:ext cx="38100" cy="9525"/>
          <a:chOff x="5203125" y="3775238"/>
          <a:chExt cx="285750" cy="9525"/>
        </a:xfrm>
      </xdr:grpSpPr>
      <xdr:cxnSp macro="">
        <xdr:nvCxnSpPr>
          <xdr:cNvPr id="22" name="Shape 19">
            <a:extLst>
              <a:ext uri="{FF2B5EF4-FFF2-40B4-BE49-F238E27FC236}">
                <a16:creationId xmlns="" xmlns:a16="http://schemas.microsoft.com/office/drawing/2014/main" id="{00000000-0008-0000-0600-000016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10</xdr:col>
      <xdr:colOff>0</xdr:colOff>
      <xdr:row>41</xdr:row>
      <xdr:rowOff>0</xdr:rowOff>
    </xdr:from>
    <xdr:ext cx="1571625" cy="38100"/>
    <xdr:grpSp>
      <xdr:nvGrpSpPr>
        <xdr:cNvPr id="23" name="Shape 2">
          <a:extLst>
            <a:ext uri="{FF2B5EF4-FFF2-40B4-BE49-F238E27FC236}">
              <a16:creationId xmlns="" xmlns:a16="http://schemas.microsoft.com/office/drawing/2014/main" id="{00000000-0008-0000-0600-000017000000}"/>
            </a:ext>
          </a:extLst>
        </xdr:cNvPr>
        <xdr:cNvGrpSpPr/>
      </xdr:nvGrpSpPr>
      <xdr:grpSpPr>
        <a:xfrm>
          <a:off x="11620500" y="13906500"/>
          <a:ext cx="1571625" cy="38100"/>
          <a:chOff x="4560188" y="3780000"/>
          <a:chExt cx="1571625" cy="0"/>
        </a:xfrm>
      </xdr:grpSpPr>
      <xdr:cxnSp macro="">
        <xdr:nvCxnSpPr>
          <xdr:cNvPr id="24" name="Shape 20">
            <a:extLst>
              <a:ext uri="{FF2B5EF4-FFF2-40B4-BE49-F238E27FC236}">
                <a16:creationId xmlns="" xmlns:a16="http://schemas.microsoft.com/office/drawing/2014/main" id="{00000000-0008-0000-0600-000018000000}"/>
              </a:ext>
            </a:extLst>
          </xdr:cNvPr>
          <xdr:cNvCxnSpPr/>
        </xdr:nvCxnSpPr>
        <xdr:spPr>
          <a:xfrm>
            <a:off x="4560188" y="3780000"/>
            <a:ext cx="1571625" cy="0"/>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10</xdr:col>
      <xdr:colOff>0</xdr:colOff>
      <xdr:row>42</xdr:row>
      <xdr:rowOff>0</xdr:rowOff>
    </xdr:from>
    <xdr:ext cx="38100" cy="9525"/>
    <xdr:grpSp>
      <xdr:nvGrpSpPr>
        <xdr:cNvPr id="25" name="Shape 2">
          <a:extLst>
            <a:ext uri="{FF2B5EF4-FFF2-40B4-BE49-F238E27FC236}">
              <a16:creationId xmlns="" xmlns:a16="http://schemas.microsoft.com/office/drawing/2014/main" id="{00000000-0008-0000-0600-000019000000}"/>
            </a:ext>
          </a:extLst>
        </xdr:cNvPr>
        <xdr:cNvGrpSpPr/>
      </xdr:nvGrpSpPr>
      <xdr:grpSpPr>
        <a:xfrm>
          <a:off x="11620500" y="14097000"/>
          <a:ext cx="38100" cy="9525"/>
          <a:chOff x="5203125" y="3775238"/>
          <a:chExt cx="285750" cy="9525"/>
        </a:xfrm>
      </xdr:grpSpPr>
      <xdr:cxnSp macro="">
        <xdr:nvCxnSpPr>
          <xdr:cNvPr id="26" name="Shape 19">
            <a:extLst>
              <a:ext uri="{FF2B5EF4-FFF2-40B4-BE49-F238E27FC236}">
                <a16:creationId xmlns="" xmlns:a16="http://schemas.microsoft.com/office/drawing/2014/main" id="{00000000-0008-0000-0600-00001A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10</xdr:col>
      <xdr:colOff>0</xdr:colOff>
      <xdr:row>41</xdr:row>
      <xdr:rowOff>0</xdr:rowOff>
    </xdr:from>
    <xdr:ext cx="38100" cy="9525"/>
    <xdr:grpSp>
      <xdr:nvGrpSpPr>
        <xdr:cNvPr id="27" name="Shape 2">
          <a:extLst>
            <a:ext uri="{FF2B5EF4-FFF2-40B4-BE49-F238E27FC236}">
              <a16:creationId xmlns="" xmlns:a16="http://schemas.microsoft.com/office/drawing/2014/main" id="{00000000-0008-0000-0600-00001B000000}"/>
            </a:ext>
          </a:extLst>
        </xdr:cNvPr>
        <xdr:cNvGrpSpPr/>
      </xdr:nvGrpSpPr>
      <xdr:grpSpPr>
        <a:xfrm>
          <a:off x="11620500" y="13906500"/>
          <a:ext cx="38100" cy="9525"/>
          <a:chOff x="5326950" y="3775238"/>
          <a:chExt cx="38100" cy="9525"/>
        </a:xfrm>
      </xdr:grpSpPr>
      <xdr:grpSp>
        <xdr:nvGrpSpPr>
          <xdr:cNvPr id="28" name="Shape 21">
            <a:extLst>
              <a:ext uri="{FF2B5EF4-FFF2-40B4-BE49-F238E27FC236}">
                <a16:creationId xmlns="" xmlns:a16="http://schemas.microsoft.com/office/drawing/2014/main" id="{00000000-0008-0000-0600-00001C000000}"/>
              </a:ext>
            </a:extLst>
          </xdr:cNvPr>
          <xdr:cNvGrpSpPr/>
        </xdr:nvGrpSpPr>
        <xdr:grpSpPr>
          <a:xfrm>
            <a:off x="5326950" y="3775238"/>
            <a:ext cx="38100" cy="9525"/>
            <a:chOff x="5203125" y="3775238"/>
            <a:chExt cx="285750" cy="9525"/>
          </a:xfrm>
        </xdr:grpSpPr>
        <xdr:sp macro="" textlink="">
          <xdr:nvSpPr>
            <xdr:cNvPr id="29" name="Shape 4">
              <a:extLst>
                <a:ext uri="{FF2B5EF4-FFF2-40B4-BE49-F238E27FC236}">
                  <a16:creationId xmlns="" xmlns:a16="http://schemas.microsoft.com/office/drawing/2014/main" id="{00000000-0008-0000-0600-00001D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0" name="Shape 22">
              <a:extLst>
                <a:ext uri="{FF2B5EF4-FFF2-40B4-BE49-F238E27FC236}">
                  <a16:creationId xmlns="" xmlns:a16="http://schemas.microsoft.com/office/drawing/2014/main" id="{00000000-0008-0000-0600-00001E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oneCellAnchor>
    <xdr:from>
      <xdr:col>10</xdr:col>
      <xdr:colOff>0</xdr:colOff>
      <xdr:row>42</xdr:row>
      <xdr:rowOff>0</xdr:rowOff>
    </xdr:from>
    <xdr:ext cx="38100" cy="9525"/>
    <xdr:grpSp>
      <xdr:nvGrpSpPr>
        <xdr:cNvPr id="31" name="Shape 2">
          <a:extLst>
            <a:ext uri="{FF2B5EF4-FFF2-40B4-BE49-F238E27FC236}">
              <a16:creationId xmlns="" xmlns:a16="http://schemas.microsoft.com/office/drawing/2014/main" id="{00000000-0008-0000-0600-00001F000000}"/>
            </a:ext>
          </a:extLst>
        </xdr:cNvPr>
        <xdr:cNvGrpSpPr/>
      </xdr:nvGrpSpPr>
      <xdr:grpSpPr>
        <a:xfrm>
          <a:off x="11620500" y="14097000"/>
          <a:ext cx="38100" cy="9525"/>
          <a:chOff x="5326950" y="3775238"/>
          <a:chExt cx="38100" cy="9525"/>
        </a:xfrm>
      </xdr:grpSpPr>
      <xdr:grpSp>
        <xdr:nvGrpSpPr>
          <xdr:cNvPr id="32" name="Shape 23">
            <a:extLst>
              <a:ext uri="{FF2B5EF4-FFF2-40B4-BE49-F238E27FC236}">
                <a16:creationId xmlns="" xmlns:a16="http://schemas.microsoft.com/office/drawing/2014/main" id="{00000000-0008-0000-0600-000020000000}"/>
              </a:ext>
            </a:extLst>
          </xdr:cNvPr>
          <xdr:cNvGrpSpPr/>
        </xdr:nvGrpSpPr>
        <xdr:grpSpPr>
          <a:xfrm>
            <a:off x="5326950" y="3775238"/>
            <a:ext cx="38100" cy="9525"/>
            <a:chOff x="5203125" y="3775238"/>
            <a:chExt cx="285750" cy="9525"/>
          </a:xfrm>
        </xdr:grpSpPr>
        <xdr:sp macro="" textlink="">
          <xdr:nvSpPr>
            <xdr:cNvPr id="33" name="Shape 4">
              <a:extLst>
                <a:ext uri="{FF2B5EF4-FFF2-40B4-BE49-F238E27FC236}">
                  <a16:creationId xmlns="" xmlns:a16="http://schemas.microsoft.com/office/drawing/2014/main" id="{00000000-0008-0000-0600-000021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4" name="Shape 24">
              <a:extLst>
                <a:ext uri="{FF2B5EF4-FFF2-40B4-BE49-F238E27FC236}">
                  <a16:creationId xmlns="" xmlns:a16="http://schemas.microsoft.com/office/drawing/2014/main" id="{00000000-0008-0000-0600-000022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oneCellAnchor>
    <xdr:from>
      <xdr:col>10</xdr:col>
      <xdr:colOff>0</xdr:colOff>
      <xdr:row>41</xdr:row>
      <xdr:rowOff>0</xdr:rowOff>
    </xdr:from>
    <xdr:ext cx="38100" cy="9525"/>
    <xdr:grpSp>
      <xdr:nvGrpSpPr>
        <xdr:cNvPr id="35" name="Shape 2">
          <a:extLst>
            <a:ext uri="{FF2B5EF4-FFF2-40B4-BE49-F238E27FC236}">
              <a16:creationId xmlns="" xmlns:a16="http://schemas.microsoft.com/office/drawing/2014/main" id="{00000000-0008-0000-0600-000023000000}"/>
            </a:ext>
          </a:extLst>
        </xdr:cNvPr>
        <xdr:cNvGrpSpPr/>
      </xdr:nvGrpSpPr>
      <xdr:grpSpPr>
        <a:xfrm>
          <a:off x="11620500" y="13906500"/>
          <a:ext cx="38100" cy="9525"/>
          <a:chOff x="5326950" y="3775238"/>
          <a:chExt cx="38100" cy="9525"/>
        </a:xfrm>
      </xdr:grpSpPr>
      <xdr:grpSp>
        <xdr:nvGrpSpPr>
          <xdr:cNvPr id="36" name="Shape 25">
            <a:extLst>
              <a:ext uri="{FF2B5EF4-FFF2-40B4-BE49-F238E27FC236}">
                <a16:creationId xmlns="" xmlns:a16="http://schemas.microsoft.com/office/drawing/2014/main" id="{00000000-0008-0000-0600-000024000000}"/>
              </a:ext>
            </a:extLst>
          </xdr:cNvPr>
          <xdr:cNvGrpSpPr/>
        </xdr:nvGrpSpPr>
        <xdr:grpSpPr>
          <a:xfrm>
            <a:off x="5326950" y="3775238"/>
            <a:ext cx="38100" cy="9525"/>
            <a:chOff x="5203125" y="3775238"/>
            <a:chExt cx="285750" cy="9525"/>
          </a:xfrm>
        </xdr:grpSpPr>
        <xdr:sp macro="" textlink="">
          <xdr:nvSpPr>
            <xdr:cNvPr id="37" name="Shape 4">
              <a:extLst>
                <a:ext uri="{FF2B5EF4-FFF2-40B4-BE49-F238E27FC236}">
                  <a16:creationId xmlns="" xmlns:a16="http://schemas.microsoft.com/office/drawing/2014/main" id="{00000000-0008-0000-0600-000025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8" name="Shape 26">
              <a:extLst>
                <a:ext uri="{FF2B5EF4-FFF2-40B4-BE49-F238E27FC236}">
                  <a16:creationId xmlns="" xmlns:a16="http://schemas.microsoft.com/office/drawing/2014/main" id="{00000000-0008-0000-0600-000026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oneCellAnchor>
    <xdr:from>
      <xdr:col>10</xdr:col>
      <xdr:colOff>0</xdr:colOff>
      <xdr:row>42</xdr:row>
      <xdr:rowOff>0</xdr:rowOff>
    </xdr:from>
    <xdr:ext cx="38100" cy="9525"/>
    <xdr:grpSp>
      <xdr:nvGrpSpPr>
        <xdr:cNvPr id="39" name="Shape 2">
          <a:extLst>
            <a:ext uri="{FF2B5EF4-FFF2-40B4-BE49-F238E27FC236}">
              <a16:creationId xmlns="" xmlns:a16="http://schemas.microsoft.com/office/drawing/2014/main" id="{00000000-0008-0000-0600-000027000000}"/>
            </a:ext>
          </a:extLst>
        </xdr:cNvPr>
        <xdr:cNvGrpSpPr/>
      </xdr:nvGrpSpPr>
      <xdr:grpSpPr>
        <a:xfrm>
          <a:off x="11620500" y="14097000"/>
          <a:ext cx="38100" cy="9525"/>
          <a:chOff x="5326950" y="3775238"/>
          <a:chExt cx="38100" cy="9525"/>
        </a:xfrm>
      </xdr:grpSpPr>
      <xdr:grpSp>
        <xdr:nvGrpSpPr>
          <xdr:cNvPr id="40" name="Shape 27">
            <a:extLst>
              <a:ext uri="{FF2B5EF4-FFF2-40B4-BE49-F238E27FC236}">
                <a16:creationId xmlns="" xmlns:a16="http://schemas.microsoft.com/office/drawing/2014/main" id="{00000000-0008-0000-0600-000028000000}"/>
              </a:ext>
            </a:extLst>
          </xdr:cNvPr>
          <xdr:cNvGrpSpPr/>
        </xdr:nvGrpSpPr>
        <xdr:grpSpPr>
          <a:xfrm>
            <a:off x="5326950" y="3775238"/>
            <a:ext cx="38100" cy="9525"/>
            <a:chOff x="5203125" y="3775238"/>
            <a:chExt cx="285750" cy="9525"/>
          </a:xfrm>
        </xdr:grpSpPr>
        <xdr:sp macro="" textlink="">
          <xdr:nvSpPr>
            <xdr:cNvPr id="41" name="Shape 4">
              <a:extLst>
                <a:ext uri="{FF2B5EF4-FFF2-40B4-BE49-F238E27FC236}">
                  <a16:creationId xmlns="" xmlns:a16="http://schemas.microsoft.com/office/drawing/2014/main" id="{00000000-0008-0000-0600-000029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2" name="Shape 28">
              <a:extLst>
                <a:ext uri="{FF2B5EF4-FFF2-40B4-BE49-F238E27FC236}">
                  <a16:creationId xmlns="" xmlns:a16="http://schemas.microsoft.com/office/drawing/2014/main" id="{00000000-0008-0000-0600-00002A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307258</xdr:colOff>
      <xdr:row>5</xdr:row>
      <xdr:rowOff>133350</xdr:rowOff>
    </xdr:to>
    <xdr:grpSp>
      <xdr:nvGrpSpPr>
        <xdr:cNvPr id="2" name="Group 4">
          <a:extLst>
            <a:ext uri="{FF2B5EF4-FFF2-40B4-BE49-F238E27FC236}">
              <a16:creationId xmlns="" xmlns:a16="http://schemas.microsoft.com/office/drawing/2014/main" id="{00000000-0008-0000-0000-000002000000}"/>
            </a:ext>
          </a:extLst>
        </xdr:cNvPr>
        <xdr:cNvGrpSpPr>
          <a:grpSpLocks/>
        </xdr:cNvGrpSpPr>
      </xdr:nvGrpSpPr>
      <xdr:grpSpPr bwMode="auto">
        <a:xfrm>
          <a:off x="0" y="31751"/>
          <a:ext cx="32787508" cy="1054099"/>
          <a:chOff x="-8" y="0"/>
          <a:chExt cx="1382" cy="136"/>
        </a:xfrm>
      </xdr:grpSpPr>
      <xdr:sp macro="" textlink="">
        <xdr:nvSpPr>
          <xdr:cNvPr id="3" name="1 CuadroTexto">
            <a:extLst>
              <a:ext uri="{FF2B5EF4-FFF2-40B4-BE49-F238E27FC236}">
                <a16:creationId xmlns="" xmlns:a16="http://schemas.microsoft.com/office/drawing/2014/main" id="{00000000-0008-0000-00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0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0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0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0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0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0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0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0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0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0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0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0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48</xdr:row>
      <xdr:rowOff>0</xdr:rowOff>
    </xdr:from>
    <xdr:to>
      <xdr:col>9</xdr:col>
      <xdr:colOff>2968625</xdr:colOff>
      <xdr:row>48</xdr:row>
      <xdr:rowOff>0</xdr:rowOff>
    </xdr:to>
    <xdr:cxnSp macro="">
      <xdr:nvCxnSpPr>
        <xdr:cNvPr id="17" name="Conector recto 46">
          <a:extLst>
            <a:ext uri="{FF2B5EF4-FFF2-40B4-BE49-F238E27FC236}">
              <a16:creationId xmlns="" xmlns:a16="http://schemas.microsoft.com/office/drawing/2014/main" id="{00000000-0008-0000-0000-000011000000}"/>
            </a:ext>
          </a:extLst>
        </xdr:cNvPr>
        <xdr:cNvCxnSpPr/>
      </xdr:nvCxnSpPr>
      <xdr:spPr>
        <a:xfrm>
          <a:off x="11607800" y="21536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18" name="Conector recto 54">
          <a:extLst>
            <a:ext uri="{FF2B5EF4-FFF2-40B4-BE49-F238E27FC236}">
              <a16:creationId xmlns="" xmlns:a16="http://schemas.microsoft.com/office/drawing/2014/main" id="{00000000-0008-0000-0000-000012000000}"/>
            </a:ext>
          </a:extLst>
        </xdr:cNvPr>
        <xdr:cNvCxnSpPr/>
      </xdr:nvCxnSpPr>
      <xdr:spPr>
        <a:xfrm flipV="1">
          <a:off x="11610975" y="21888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49</xdr:row>
      <xdr:rowOff>0</xdr:rowOff>
    </xdr:from>
    <xdr:to>
      <xdr:col>9</xdr:col>
      <xdr:colOff>2968625</xdr:colOff>
      <xdr:row>49</xdr:row>
      <xdr:rowOff>0</xdr:rowOff>
    </xdr:to>
    <xdr:cxnSp macro="">
      <xdr:nvCxnSpPr>
        <xdr:cNvPr id="19" name="Conector recto 46">
          <a:extLst>
            <a:ext uri="{FF2B5EF4-FFF2-40B4-BE49-F238E27FC236}">
              <a16:creationId xmlns="" xmlns:a16="http://schemas.microsoft.com/office/drawing/2014/main" id="{00000000-0008-0000-0000-000013000000}"/>
            </a:ext>
          </a:extLst>
        </xdr:cNvPr>
        <xdr:cNvCxnSpPr/>
      </xdr:nvCxnSpPr>
      <xdr:spPr>
        <a:xfrm>
          <a:off x="11607800" y="21888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50</xdr:row>
      <xdr:rowOff>1</xdr:rowOff>
    </xdr:from>
    <xdr:to>
      <xdr:col>10</xdr:col>
      <xdr:colOff>0</xdr:colOff>
      <xdr:row>50</xdr:row>
      <xdr:rowOff>15875</xdr:rowOff>
    </xdr:to>
    <xdr:cxnSp macro="">
      <xdr:nvCxnSpPr>
        <xdr:cNvPr id="20" name="Conector recto 54">
          <a:extLst>
            <a:ext uri="{FF2B5EF4-FFF2-40B4-BE49-F238E27FC236}">
              <a16:creationId xmlns="" xmlns:a16="http://schemas.microsoft.com/office/drawing/2014/main" id="{00000000-0008-0000-0000-000014000000}"/>
            </a:ext>
          </a:extLst>
        </xdr:cNvPr>
        <xdr:cNvCxnSpPr/>
      </xdr:nvCxnSpPr>
      <xdr:spPr>
        <a:xfrm flipV="1">
          <a:off x="11610975" y="221742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165283</xdr:colOff>
      <xdr:row>6</xdr:row>
      <xdr:rowOff>104775</xdr:rowOff>
    </xdr:to>
    <xdr:grpSp>
      <xdr:nvGrpSpPr>
        <xdr:cNvPr id="2" name="Group 4">
          <a:extLst>
            <a:ext uri="{FF2B5EF4-FFF2-40B4-BE49-F238E27FC236}">
              <a16:creationId xmlns="" xmlns:a16="http://schemas.microsoft.com/office/drawing/2014/main" id="{00000000-0008-0000-0000-000002000000}"/>
            </a:ext>
          </a:extLst>
        </xdr:cNvPr>
        <xdr:cNvGrpSpPr>
          <a:grpSpLocks/>
        </xdr:cNvGrpSpPr>
      </xdr:nvGrpSpPr>
      <xdr:grpSpPr bwMode="auto">
        <a:xfrm>
          <a:off x="0" y="31751"/>
          <a:ext cx="32820158" cy="1025524"/>
          <a:chOff x="-8" y="0"/>
          <a:chExt cx="1382" cy="136"/>
        </a:xfrm>
      </xdr:grpSpPr>
      <xdr:sp macro="" textlink="">
        <xdr:nvSpPr>
          <xdr:cNvPr id="3" name="1 CuadroTexto">
            <a:extLst>
              <a:ext uri="{FF2B5EF4-FFF2-40B4-BE49-F238E27FC236}">
                <a16:creationId xmlns="" xmlns:a16="http://schemas.microsoft.com/office/drawing/2014/main" id="{00000000-0008-0000-00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0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0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0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0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0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0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0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0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0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0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0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0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6</xdr:row>
      <xdr:rowOff>46703</xdr:rowOff>
    </xdr:to>
    <xdr:pic>
      <xdr:nvPicPr>
        <xdr:cNvPr id="16" name="Imagen 16">
          <a:extLst>
            <a:ext uri="{FF2B5EF4-FFF2-40B4-BE49-F238E27FC236}">
              <a16:creationId xmlns=""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17" name="Conector recto 46">
          <a:extLst>
            <a:ext uri="{FF2B5EF4-FFF2-40B4-BE49-F238E27FC236}">
              <a16:creationId xmlns="" xmlns:a16="http://schemas.microsoft.com/office/drawing/2014/main" id="{00000000-0008-0000-0000-000011000000}"/>
            </a:ext>
          </a:extLst>
        </xdr:cNvPr>
        <xdr:cNvCxnSpPr/>
      </xdr:nvCxnSpPr>
      <xdr:spPr>
        <a:xfrm>
          <a:off x="12226925" y="97726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8" name="Conector recto 54">
          <a:extLst>
            <a:ext uri="{FF2B5EF4-FFF2-40B4-BE49-F238E27FC236}">
              <a16:creationId xmlns="" xmlns:a16="http://schemas.microsoft.com/office/drawing/2014/main" id="{00000000-0008-0000-0000-000012000000}"/>
            </a:ext>
          </a:extLst>
        </xdr:cNvPr>
        <xdr:cNvCxnSpPr/>
      </xdr:nvCxnSpPr>
      <xdr:spPr>
        <a:xfrm flipV="1">
          <a:off x="12230100" y="10125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19" name="Conector recto 46">
          <a:extLst>
            <a:ext uri="{FF2B5EF4-FFF2-40B4-BE49-F238E27FC236}">
              <a16:creationId xmlns="" xmlns:a16="http://schemas.microsoft.com/office/drawing/2014/main" id="{00000000-0008-0000-0000-000013000000}"/>
            </a:ext>
          </a:extLst>
        </xdr:cNvPr>
        <xdr:cNvCxnSpPr/>
      </xdr:nvCxnSpPr>
      <xdr:spPr>
        <a:xfrm>
          <a:off x="12226925" y="101250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0" name="Conector recto 54">
          <a:extLst>
            <a:ext uri="{FF2B5EF4-FFF2-40B4-BE49-F238E27FC236}">
              <a16:creationId xmlns="" xmlns:a16="http://schemas.microsoft.com/office/drawing/2014/main" id="{00000000-0008-0000-0000-000014000000}"/>
            </a:ext>
          </a:extLst>
        </xdr:cNvPr>
        <xdr:cNvCxnSpPr/>
      </xdr:nvCxnSpPr>
      <xdr:spPr>
        <a:xfrm flipV="1">
          <a:off x="12230100" y="104108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carlosvc@idipron.gov.c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udif@idipron.gov.co" TargetMode="External"/><Relationship Id="rId1" Type="http://schemas.openxmlformats.org/officeDocument/2006/relationships/hyperlink" Target="mailto:nayragualdrong@idipron.gov.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mailto:Juanl@idipron.gov.co" TargetMode="External"/><Relationship Id="rId2" Type="http://schemas.openxmlformats.org/officeDocument/2006/relationships/hyperlink" Target="mailto:Nidiam@idipron.gov.co" TargetMode="External"/><Relationship Id="rId1" Type="http://schemas.openxmlformats.org/officeDocument/2006/relationships/hyperlink" Target="mailto:Jeannetteev@idipron.gov.co"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yvonnea@idipron.gov.co" TargetMode="External"/><Relationship Id="rId1" Type="http://schemas.openxmlformats.org/officeDocument/2006/relationships/hyperlink" Target="mailto:juancf@idipron.gov.c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mailto:MARCELAR@IDIPRON.GOV.CO" TargetMode="External"/><Relationship Id="rId1" Type="http://schemas.openxmlformats.org/officeDocument/2006/relationships/hyperlink" Target="mailto:YENNYCC@IDIPRON.GOV.C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fabianr@idipron.gov.co" TargetMode="External"/><Relationship Id="rId1" Type="http://schemas.openxmlformats.org/officeDocument/2006/relationships/hyperlink" Target="mailto:adrianal@idipron.gov.c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mailto:carlosv@idipron.gov.co" TargetMode="External"/><Relationship Id="rId1" Type="http://schemas.openxmlformats.org/officeDocument/2006/relationships/hyperlink" Target="mailto:helenas@idipron.gov.co/juanrg@idipron.gov.c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mailto:mairar@idipron.gov.co" TargetMode="External"/><Relationship Id="rId1" Type="http://schemas.openxmlformats.org/officeDocument/2006/relationships/hyperlink" Target="mailto:johnattanb@idipron.gov.co"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mailto:carolinam@idipron.gov.co" TargetMode="External"/><Relationship Id="rId1" Type="http://schemas.openxmlformats.org/officeDocument/2006/relationships/hyperlink" Target="mailto:dianach@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42"/>
  <sheetViews>
    <sheetView topLeftCell="K1" zoomScale="50" zoomScaleNormal="50" workbookViewId="0">
      <selection activeCell="H1" sqref="H1"/>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2.28515625" style="1" customWidth="1"/>
    <col min="28" max="28" width="20.85546875" style="1" customWidth="1"/>
    <col min="29" max="29" width="22.28515625" style="1" customWidth="1"/>
    <col min="30" max="30" width="22.5703125" style="1" customWidth="1"/>
    <col min="31" max="31" width="15.140625" style="1" customWidth="1"/>
    <col min="32" max="32" width="28.140625" style="1" customWidth="1"/>
    <col min="33" max="33" width="20.5703125" style="1" customWidth="1"/>
    <col min="34" max="34" width="17.5703125" style="1" customWidth="1"/>
    <col min="35" max="16384" width="11.42578125" style="1"/>
  </cols>
  <sheetData>
    <row r="1" spans="1:38 16374:16377" s="23" customFormat="1" ht="14.25" customHeight="1"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XET1" s="20" t="s">
        <v>1</v>
      </c>
      <c r="XEU1" s="21" t="s">
        <v>2</v>
      </c>
      <c r="XEV1" s="22"/>
    </row>
    <row r="2" spans="1:38 16374:16377" s="23" customFormat="1" ht="14.25" customHeight="1"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XET2" s="23" t="s">
        <v>17</v>
      </c>
      <c r="XEU2" s="23">
        <v>5</v>
      </c>
      <c r="XEV2" s="24"/>
    </row>
    <row r="3" spans="1:38 16374:16377" s="23" customFormat="1" ht="14.25"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XET3" s="23" t="s">
        <v>16</v>
      </c>
      <c r="XEU3" s="23">
        <v>4</v>
      </c>
      <c r="XEV3" s="24"/>
    </row>
    <row r="4" spans="1:38 16374:16377" s="23" customFormat="1" ht="14.25" customHeight="1"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XET4" s="23" t="s">
        <v>15</v>
      </c>
      <c r="XEU4" s="23">
        <v>3</v>
      </c>
      <c r="XEV4" s="24"/>
    </row>
    <row r="5" spans="1:38 16374:16377" s="23" customFormat="1" ht="14.25"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XET5" s="23" t="s">
        <v>14</v>
      </c>
      <c r="XEU5" s="23">
        <v>2</v>
      </c>
      <c r="XEV5" s="24"/>
    </row>
    <row r="6" spans="1:38 16374:16377" s="23" customFormat="1" ht="14.2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XET6" s="23" t="s">
        <v>13</v>
      </c>
      <c r="XEU6" s="23">
        <v>1</v>
      </c>
      <c r="XEV6" s="24"/>
    </row>
    <row r="7" spans="1:38 16374:16377" s="29" customFormat="1" ht="38.25" customHeight="1" thickBot="1" x14ac:dyDescent="0.3">
      <c r="A7" s="303" t="s">
        <v>53</v>
      </c>
      <c r="B7" s="303"/>
      <c r="C7" s="304">
        <v>43707</v>
      </c>
      <c r="D7" s="305"/>
      <c r="E7" s="305"/>
      <c r="F7" s="306"/>
      <c r="G7" s="306"/>
      <c r="H7" s="306"/>
      <c r="I7" s="306"/>
      <c r="J7" s="306"/>
      <c r="K7" s="306"/>
      <c r="L7" s="306"/>
      <c r="M7" s="307" t="s">
        <v>67</v>
      </c>
      <c r="N7" s="307"/>
      <c r="O7" s="307"/>
      <c r="P7" s="307"/>
      <c r="Q7" s="307"/>
      <c r="R7" s="307"/>
      <c r="S7" s="307"/>
      <c r="T7" s="307"/>
      <c r="U7" s="307"/>
      <c r="V7" s="308"/>
      <c r="W7" s="33"/>
      <c r="X7" s="34" t="s">
        <v>63</v>
      </c>
      <c r="Y7" s="35"/>
      <c r="Z7" s="54"/>
      <c r="AA7" s="34" t="s">
        <v>64</v>
      </c>
      <c r="AB7" s="54"/>
      <c r="AC7" s="34" t="s">
        <v>65</v>
      </c>
      <c r="AD7" s="54" t="s">
        <v>76</v>
      </c>
      <c r="AE7" s="309" t="s">
        <v>66</v>
      </c>
      <c r="AF7" s="310"/>
      <c r="AG7" s="44"/>
      <c r="AH7" s="33"/>
      <c r="XET7" s="286" t="s">
        <v>0</v>
      </c>
      <c r="XEU7" s="287"/>
    </row>
    <row r="8" spans="1:38 16374:16377" s="29" customFormat="1" ht="18.75" customHeight="1" x14ac:dyDescent="0.25">
      <c r="A8" s="330" t="s">
        <v>46</v>
      </c>
      <c r="B8" s="331"/>
      <c r="C8" s="331"/>
      <c r="D8" s="331"/>
      <c r="E8" s="332"/>
      <c r="F8" s="333" t="s">
        <v>21</v>
      </c>
      <c r="G8" s="334"/>
      <c r="H8" s="334"/>
      <c r="I8" s="334"/>
      <c r="J8" s="334"/>
      <c r="K8" s="334"/>
      <c r="L8" s="334"/>
      <c r="M8" s="334"/>
      <c r="N8" s="334"/>
      <c r="O8" s="334"/>
      <c r="P8" s="334"/>
      <c r="Q8" s="334"/>
      <c r="R8" s="334"/>
      <c r="S8" s="334"/>
      <c r="T8" s="334"/>
      <c r="U8" s="334"/>
      <c r="V8" s="334"/>
      <c r="W8" s="334"/>
      <c r="X8" s="334"/>
      <c r="Y8" s="334"/>
      <c r="Z8" s="335"/>
      <c r="AA8" s="268" t="s">
        <v>43</v>
      </c>
      <c r="AB8" s="269"/>
      <c r="AC8" s="269"/>
      <c r="AD8" s="270"/>
      <c r="AE8" s="277" t="s">
        <v>33</v>
      </c>
      <c r="AF8" s="278"/>
      <c r="AG8" s="278"/>
      <c r="AH8" s="279"/>
      <c r="XET8" s="286" t="s">
        <v>2</v>
      </c>
      <c r="XEU8" s="287"/>
    </row>
    <row r="9" spans="1:38 16374:16377" s="9" customFormat="1" ht="15" customHeight="1" x14ac:dyDescent="0.25">
      <c r="A9" s="288" t="s">
        <v>49</v>
      </c>
      <c r="B9" s="290" t="s">
        <v>50</v>
      </c>
      <c r="C9" s="293" t="s">
        <v>34</v>
      </c>
      <c r="D9" s="293" t="s">
        <v>35</v>
      </c>
      <c r="E9" s="294" t="s">
        <v>36</v>
      </c>
      <c r="F9" s="311" t="s">
        <v>68</v>
      </c>
      <c r="G9" s="312"/>
      <c r="H9" s="312"/>
      <c r="I9" s="312"/>
      <c r="J9" s="312"/>
      <c r="K9" s="313" t="s">
        <v>24</v>
      </c>
      <c r="L9" s="316" t="s">
        <v>23</v>
      </c>
      <c r="M9" s="317"/>
      <c r="N9" s="317"/>
      <c r="O9" s="317"/>
      <c r="P9" s="317"/>
      <c r="Q9" s="317"/>
      <c r="R9" s="317"/>
      <c r="S9" s="317"/>
      <c r="T9" s="317"/>
      <c r="U9" s="317"/>
      <c r="V9" s="317"/>
      <c r="W9" s="317"/>
      <c r="X9" s="317"/>
      <c r="Y9" s="317"/>
      <c r="Z9" s="318"/>
      <c r="AA9" s="271"/>
      <c r="AB9" s="272"/>
      <c r="AC9" s="272"/>
      <c r="AD9" s="273"/>
      <c r="AE9" s="280"/>
      <c r="AF9" s="281"/>
      <c r="AG9" s="281"/>
      <c r="AH9" s="282"/>
      <c r="XET9" s="8" t="s">
        <v>18</v>
      </c>
      <c r="XEU9" s="8" t="s">
        <v>20</v>
      </c>
      <c r="XEV9" s="8" t="s">
        <v>19</v>
      </c>
    </row>
    <row r="10" spans="1:38 16374:16377" s="9" customFormat="1" ht="15" customHeight="1" x14ac:dyDescent="0.25">
      <c r="A10" s="288"/>
      <c r="B10" s="291"/>
      <c r="C10" s="293"/>
      <c r="D10" s="293"/>
      <c r="E10" s="294"/>
      <c r="F10" s="319" t="s">
        <v>37</v>
      </c>
      <c r="G10" s="320"/>
      <c r="H10" s="320"/>
      <c r="I10" s="320"/>
      <c r="J10" s="320"/>
      <c r="K10" s="314"/>
      <c r="L10" s="321" t="s">
        <v>47</v>
      </c>
      <c r="M10" s="323" t="s">
        <v>22</v>
      </c>
      <c r="N10" s="10"/>
      <c r="O10" s="11"/>
      <c r="P10" s="11"/>
      <c r="Q10" s="11"/>
      <c r="R10" s="11"/>
      <c r="S10" s="11"/>
      <c r="T10" s="11"/>
      <c r="U10" s="325" t="s">
        <v>39</v>
      </c>
      <c r="V10" s="327" t="s">
        <v>38</v>
      </c>
      <c r="W10" s="328"/>
      <c r="X10" s="328"/>
      <c r="Y10" s="328"/>
      <c r="Z10" s="329"/>
      <c r="AA10" s="274"/>
      <c r="AB10" s="275"/>
      <c r="AC10" s="275"/>
      <c r="AD10" s="276"/>
      <c r="AE10" s="283"/>
      <c r="AF10" s="284"/>
      <c r="AG10" s="284"/>
      <c r="AH10" s="285"/>
      <c r="XET10" s="9">
        <v>5</v>
      </c>
      <c r="XEU10" s="9">
        <v>10</v>
      </c>
      <c r="XEV10" s="9">
        <v>20</v>
      </c>
    </row>
    <row r="11" spans="1:38 16374:16377" s="9" customFormat="1" ht="44.25" customHeight="1" x14ac:dyDescent="0.25">
      <c r="A11" s="289"/>
      <c r="B11" s="292"/>
      <c r="C11" s="290"/>
      <c r="D11" s="290"/>
      <c r="E11" s="295"/>
      <c r="F11" s="37" t="s">
        <v>8</v>
      </c>
      <c r="G11" s="38" t="s">
        <v>54</v>
      </c>
      <c r="H11" s="52" t="s">
        <v>69</v>
      </c>
      <c r="I11" s="39" t="s">
        <v>55</v>
      </c>
      <c r="J11" s="7" t="s">
        <v>10</v>
      </c>
      <c r="K11" s="315"/>
      <c r="L11" s="322"/>
      <c r="M11" s="324"/>
      <c r="N11" s="12"/>
      <c r="O11" s="12" t="s">
        <v>60</v>
      </c>
      <c r="P11" s="12" t="s">
        <v>61</v>
      </c>
      <c r="Q11" s="12" t="s">
        <v>59</v>
      </c>
      <c r="R11" s="12" t="s">
        <v>56</v>
      </c>
      <c r="S11" s="12" t="s">
        <v>57</v>
      </c>
      <c r="T11" s="12" t="s">
        <v>58</v>
      </c>
      <c r="U11" s="326"/>
      <c r="V11" s="13" t="s">
        <v>8</v>
      </c>
      <c r="W11" s="14" t="s">
        <v>54</v>
      </c>
      <c r="X11" s="5" t="s">
        <v>9</v>
      </c>
      <c r="Y11" s="15" t="s">
        <v>55</v>
      </c>
      <c r="Z11" s="40" t="s">
        <v>10</v>
      </c>
      <c r="AA11" s="47" t="s">
        <v>51</v>
      </c>
      <c r="AB11" s="16" t="s">
        <v>40</v>
      </c>
      <c r="AC11" s="50" t="s">
        <v>41</v>
      </c>
      <c r="AD11" s="51" t="s">
        <v>42</v>
      </c>
      <c r="AE11" s="45" t="s">
        <v>26</v>
      </c>
      <c r="AF11" s="17" t="s">
        <v>70</v>
      </c>
      <c r="AG11" s="18" t="s">
        <v>44</v>
      </c>
      <c r="AH11" s="46" t="s">
        <v>45</v>
      </c>
      <c r="AI11" s="252"/>
      <c r="AJ11" s="253"/>
      <c r="AK11" s="253"/>
      <c r="XET11" s="9" t="s">
        <v>11</v>
      </c>
      <c r="XEU11" s="9" t="s">
        <v>12</v>
      </c>
      <c r="XEV11" s="9" t="s">
        <v>9</v>
      </c>
      <c r="XEW11" s="9" t="s">
        <v>8</v>
      </c>
    </row>
    <row r="12" spans="1:38 16374:16377" ht="50.25" customHeight="1" x14ac:dyDescent="0.25">
      <c r="A12" s="254" t="s">
        <v>77</v>
      </c>
      <c r="B12" s="244" t="s">
        <v>78</v>
      </c>
      <c r="C12" s="247" t="s">
        <v>79</v>
      </c>
      <c r="D12" s="247" t="s">
        <v>80</v>
      </c>
      <c r="E12" s="249" t="s">
        <v>81</v>
      </c>
      <c r="F12" s="251" t="s">
        <v>15</v>
      </c>
      <c r="G12" s="260" t="str">
        <f>IF(F12="(1) RARA VEZ","1", IF(F12="(2) IMPROBABLE","2",IF(F12="(3) POSIBLE","3",IF(F12="(4) PROBABLE","4",IF(F12="(5) CASI SEGURO","5","")))))</f>
        <v>3</v>
      </c>
      <c r="H12" s="235" t="s">
        <v>20</v>
      </c>
      <c r="I12" s="236" t="str">
        <f>IF(H12="(5) MODERADO","5", IF(H12="(10) MAYOR","10",IF(H12="(20) CATASTROFICO","20","")))</f>
        <v>10</v>
      </c>
      <c r="J12" s="298">
        <f>G12*I12</f>
        <v>30</v>
      </c>
      <c r="K12" s="299" t="s">
        <v>82</v>
      </c>
      <c r="L12" s="25" t="s">
        <v>6</v>
      </c>
      <c r="M12" s="3" t="s">
        <v>11</v>
      </c>
      <c r="N12" s="53">
        <f>IF(M12="SÍ",15,"0")</f>
        <v>15</v>
      </c>
      <c r="O12" s="242">
        <f>SUM(N12:N18)</f>
        <v>85</v>
      </c>
      <c r="P12" s="223">
        <f>IF(AND($O12&gt;=0,$O12&lt;=50),0,IF(AND($O12&gt;50,$O12&lt;=75),1,IF(AND($O12&gt;75,$O12&lt;=100),2,"")))</f>
        <v>2</v>
      </c>
      <c r="Q12" s="223">
        <f>$G12-$P12</f>
        <v>1</v>
      </c>
      <c r="R12" s="226">
        <f>IF($Q12&lt;=0,1,$Q12)</f>
        <v>1</v>
      </c>
      <c r="S12" s="223">
        <f>$I12-$P12</f>
        <v>8</v>
      </c>
      <c r="T12" s="226">
        <f>IF($S12=19,10,IF($S12=18,5,IF($S12=9,5,IF($S12=8,5,I12))))</f>
        <v>5</v>
      </c>
      <c r="U12" s="229" t="s">
        <v>8</v>
      </c>
      <c r="V12" s="232" t="str">
        <f>IF(AND($U12="PROBABILIDAD",$R12=1),$XET$6,IF(AND($U12="PROBABILIDAD",$R12=2),$XET$5,IF(AND($U12="PROBABILIDAD",$R12=3),$XET$4,IF(AND($U12="PROBABILIDAD",$R12=4),$XET$3,IF(AND($U12="PROBABILIDAD",$R12=5),$XET$2,$F12)))))</f>
        <v>(1) RARA VEZ</v>
      </c>
      <c r="W12" s="265">
        <f>IF($U12="PROBABILIDAD",$R12,$G12)</f>
        <v>1</v>
      </c>
      <c r="X12" s="212" t="str">
        <f>IF(AND($U12="IMPACTO",$S12=18),$XET$9,IF(AND($U12="IMPACTO",$S12=19),$XEU$9,IF(AND($U12="IMPACTO",$S12=20),$XEV$9,IF(AND($U12="IMPACTO",$S12&lt;10),$XET$9,$H12))))</f>
        <v>(10) MAYOR</v>
      </c>
      <c r="Y12" s="215" t="str">
        <f>IF($U12="IMPACTO",$T12,$I12)</f>
        <v>10</v>
      </c>
      <c r="Z12" s="217">
        <f>+W12*Y12</f>
        <v>10</v>
      </c>
      <c r="AA12" s="192" t="s">
        <v>83</v>
      </c>
      <c r="AB12" s="221">
        <v>43769</v>
      </c>
      <c r="AC12" s="192" t="s">
        <v>84</v>
      </c>
      <c r="AD12" s="301" t="s">
        <v>85</v>
      </c>
      <c r="AE12" s="198">
        <v>43707</v>
      </c>
      <c r="AF12" s="201" t="s">
        <v>86</v>
      </c>
      <c r="AG12" s="296" t="s">
        <v>87</v>
      </c>
      <c r="AH12" s="206" t="s">
        <v>88</v>
      </c>
      <c r="AI12" s="55"/>
      <c r="AJ12" s="56"/>
      <c r="AK12" s="56"/>
    </row>
    <row r="13" spans="1:38 16374:16377" ht="48" customHeight="1" x14ac:dyDescent="0.25">
      <c r="A13" s="255"/>
      <c r="B13" s="245"/>
      <c r="C13" s="248"/>
      <c r="D13" s="247"/>
      <c r="E13" s="250"/>
      <c r="F13" s="251"/>
      <c r="G13" s="260"/>
      <c r="H13" s="235"/>
      <c r="I13" s="236"/>
      <c r="J13" s="298"/>
      <c r="K13" s="300"/>
      <c r="L13" s="26" t="s">
        <v>7</v>
      </c>
      <c r="M13" s="3" t="s">
        <v>11</v>
      </c>
      <c r="N13" s="2">
        <f>IF(M13="SÍ",5,"0")</f>
        <v>5</v>
      </c>
      <c r="O13" s="236"/>
      <c r="P13" s="224"/>
      <c r="Q13" s="224"/>
      <c r="R13" s="227"/>
      <c r="S13" s="224"/>
      <c r="T13" s="227"/>
      <c r="U13" s="230"/>
      <c r="V13" s="233"/>
      <c r="W13" s="266"/>
      <c r="X13" s="213"/>
      <c r="Y13" s="215"/>
      <c r="Z13" s="218"/>
      <c r="AA13" s="193"/>
      <c r="AB13" s="193"/>
      <c r="AC13" s="204"/>
      <c r="AD13" s="302"/>
      <c r="AE13" s="199"/>
      <c r="AF13" s="202"/>
      <c r="AG13" s="297"/>
      <c r="AH13" s="207"/>
      <c r="AI13" s="55"/>
      <c r="AJ13" s="56"/>
      <c r="AK13" s="56"/>
    </row>
    <row r="14" spans="1:38 16374:16377" ht="44.25" customHeight="1" x14ac:dyDescent="0.25">
      <c r="A14" s="255"/>
      <c r="B14" s="245"/>
      <c r="C14" s="248"/>
      <c r="D14" s="247"/>
      <c r="E14" s="250"/>
      <c r="F14" s="251"/>
      <c r="G14" s="260"/>
      <c r="H14" s="235"/>
      <c r="I14" s="236"/>
      <c r="J14" s="263" t="str">
        <f>IF(AND(J12&gt;=5,J12&lt;=10),"BAJA",IF(AND(J12&gt;=15,J12&lt;=25),"MODERADA",IF(AND(J12&gt;=30,J12&lt;=50),"ALTA",IF(AND(J12&gt;=60,J12&lt;=100),"EXTREMA",""))))</f>
        <v>ALTA</v>
      </c>
      <c r="K14" s="300"/>
      <c r="L14" s="27" t="s">
        <v>3</v>
      </c>
      <c r="M14" s="3" t="s">
        <v>12</v>
      </c>
      <c r="N14" s="2" t="str">
        <f>IF(M14="SÍ",15,"0")</f>
        <v>0</v>
      </c>
      <c r="O14" s="236"/>
      <c r="P14" s="224"/>
      <c r="Q14" s="224"/>
      <c r="R14" s="227"/>
      <c r="S14" s="224"/>
      <c r="T14" s="227"/>
      <c r="U14" s="230"/>
      <c r="V14" s="233"/>
      <c r="W14" s="266"/>
      <c r="X14" s="213"/>
      <c r="Y14" s="215"/>
      <c r="Z14" s="222" t="str">
        <f>IF(AND($Z12&gt;=5,$Z12&lt;=10),"BAJA",IF(AND($Z12&gt;=15,$Z12&lt;=25),"MODERADA",IF(AND($Z12&gt;=30,$Z12&lt;=50),"ALTA",IF(AND($Z12&gt;=60,$Z12&lt;=100),"EXTREMA",""))))</f>
        <v>BAJA</v>
      </c>
      <c r="AA14" s="193"/>
      <c r="AB14" s="193"/>
      <c r="AC14" s="204"/>
      <c r="AD14" s="302"/>
      <c r="AE14" s="199"/>
      <c r="AF14" s="202"/>
      <c r="AG14" s="297"/>
      <c r="AH14" s="207"/>
      <c r="AI14" s="55"/>
      <c r="AJ14" s="56"/>
      <c r="AK14" s="56"/>
    </row>
    <row r="15" spans="1:38 16374:16377" ht="48.75" customHeight="1" x14ac:dyDescent="0.25">
      <c r="A15" s="255"/>
      <c r="B15" s="245"/>
      <c r="C15" s="248"/>
      <c r="D15" s="247"/>
      <c r="E15" s="250"/>
      <c r="F15" s="251"/>
      <c r="G15" s="260"/>
      <c r="H15" s="235"/>
      <c r="I15" s="236"/>
      <c r="J15" s="263"/>
      <c r="K15" s="300"/>
      <c r="L15" s="27" t="s">
        <v>4</v>
      </c>
      <c r="M15" s="3" t="s">
        <v>11</v>
      </c>
      <c r="N15" s="2">
        <f>IF(M15="SÍ",10,"0")</f>
        <v>10</v>
      </c>
      <c r="O15" s="236"/>
      <c r="P15" s="224"/>
      <c r="Q15" s="224"/>
      <c r="R15" s="227"/>
      <c r="S15" s="224"/>
      <c r="T15" s="227"/>
      <c r="U15" s="230"/>
      <c r="V15" s="233"/>
      <c r="W15" s="266"/>
      <c r="X15" s="213"/>
      <c r="Y15" s="215"/>
      <c r="Z15" s="222"/>
      <c r="AA15" s="193"/>
      <c r="AB15" s="193"/>
      <c r="AC15" s="204"/>
      <c r="AD15" s="302"/>
      <c r="AE15" s="199"/>
      <c r="AF15" s="202"/>
      <c r="AG15" s="297"/>
      <c r="AH15" s="207"/>
      <c r="AI15" s="55"/>
      <c r="AJ15" s="56"/>
      <c r="AK15" s="56"/>
    </row>
    <row r="16" spans="1:38 16374:16377" ht="51" customHeight="1" x14ac:dyDescent="0.25">
      <c r="A16" s="255"/>
      <c r="B16" s="245"/>
      <c r="C16" s="248"/>
      <c r="D16" s="247"/>
      <c r="E16" s="250"/>
      <c r="F16" s="251"/>
      <c r="G16" s="260"/>
      <c r="H16" s="235"/>
      <c r="I16" s="236"/>
      <c r="J16" s="263"/>
      <c r="K16" s="300"/>
      <c r="L16" s="26" t="s">
        <v>31</v>
      </c>
      <c r="M16" s="48" t="s">
        <v>11</v>
      </c>
      <c r="N16" s="2">
        <f>IF(M16="SÍ",15,"0")</f>
        <v>15</v>
      </c>
      <c r="O16" s="236"/>
      <c r="P16" s="224"/>
      <c r="Q16" s="224"/>
      <c r="R16" s="227"/>
      <c r="S16" s="224"/>
      <c r="T16" s="227"/>
      <c r="U16" s="230"/>
      <c r="V16" s="233"/>
      <c r="W16" s="266"/>
      <c r="X16" s="213"/>
      <c r="Y16" s="215"/>
      <c r="Z16" s="222"/>
      <c r="AA16" s="193"/>
      <c r="AB16" s="193"/>
      <c r="AC16" s="204"/>
      <c r="AD16" s="302"/>
      <c r="AE16" s="199"/>
      <c r="AF16" s="202"/>
      <c r="AG16" s="297"/>
      <c r="AH16" s="207"/>
      <c r="AI16" s="55"/>
      <c r="AJ16" s="56"/>
      <c r="AK16" s="56"/>
      <c r="AL16" s="57"/>
    </row>
    <row r="17" spans="1:37" ht="30" x14ac:dyDescent="0.25">
      <c r="A17" s="255"/>
      <c r="B17" s="245"/>
      <c r="C17" s="248"/>
      <c r="D17" s="247"/>
      <c r="E17" s="250"/>
      <c r="F17" s="251"/>
      <c r="G17" s="260"/>
      <c r="H17" s="235"/>
      <c r="I17" s="236"/>
      <c r="J17" s="263"/>
      <c r="K17" s="300"/>
      <c r="L17" s="26" t="s">
        <v>5</v>
      </c>
      <c r="M17" s="3" t="s">
        <v>11</v>
      </c>
      <c r="N17" s="2">
        <f>IF(M17="SÍ",10,"0")</f>
        <v>10</v>
      </c>
      <c r="O17" s="236"/>
      <c r="P17" s="224"/>
      <c r="Q17" s="224"/>
      <c r="R17" s="227"/>
      <c r="S17" s="224"/>
      <c r="T17" s="227"/>
      <c r="U17" s="230"/>
      <c r="V17" s="233"/>
      <c r="W17" s="266"/>
      <c r="X17" s="213"/>
      <c r="Y17" s="215"/>
      <c r="Z17" s="222"/>
      <c r="AA17" s="193"/>
      <c r="AB17" s="193"/>
      <c r="AC17" s="204"/>
      <c r="AD17" s="302"/>
      <c r="AE17" s="199"/>
      <c r="AF17" s="202"/>
      <c r="AG17" s="297"/>
      <c r="AH17" s="207"/>
      <c r="AI17" s="55"/>
      <c r="AJ17" s="56"/>
      <c r="AK17" s="56"/>
    </row>
    <row r="18" spans="1:37" ht="30" x14ac:dyDescent="0.25">
      <c r="A18" s="255"/>
      <c r="B18" s="246"/>
      <c r="C18" s="257"/>
      <c r="D18" s="247"/>
      <c r="E18" s="258"/>
      <c r="F18" s="259"/>
      <c r="G18" s="261"/>
      <c r="H18" s="262"/>
      <c r="I18" s="236"/>
      <c r="J18" s="264"/>
      <c r="K18" s="300"/>
      <c r="L18" s="28" t="s">
        <v>30</v>
      </c>
      <c r="M18" s="3" t="s">
        <v>11</v>
      </c>
      <c r="N18" s="2">
        <f>IF(M18="SÍ",30,"0")</f>
        <v>30</v>
      </c>
      <c r="O18" s="236"/>
      <c r="P18" s="224"/>
      <c r="Q18" s="224"/>
      <c r="R18" s="227"/>
      <c r="S18" s="224"/>
      <c r="T18" s="227"/>
      <c r="U18" s="230"/>
      <c r="V18" s="234"/>
      <c r="W18" s="267"/>
      <c r="X18" s="214"/>
      <c r="Y18" s="215"/>
      <c r="Z18" s="222"/>
      <c r="AA18" s="193"/>
      <c r="AB18" s="193"/>
      <c r="AC18" s="204"/>
      <c r="AD18" s="302"/>
      <c r="AE18" s="199"/>
      <c r="AF18" s="202"/>
      <c r="AG18" s="297"/>
      <c r="AH18" s="207"/>
      <c r="AI18" s="55"/>
      <c r="AJ18" s="56"/>
      <c r="AK18" s="56"/>
    </row>
    <row r="19" spans="1:37" ht="30" x14ac:dyDescent="0.25">
      <c r="A19" s="255"/>
      <c r="B19" s="244" t="s">
        <v>78</v>
      </c>
      <c r="C19" s="247" t="s">
        <v>89</v>
      </c>
      <c r="D19" s="247" t="s">
        <v>90</v>
      </c>
      <c r="E19" s="249" t="s">
        <v>91</v>
      </c>
      <c r="F19" s="251" t="s">
        <v>15</v>
      </c>
      <c r="G19" s="248" t="str">
        <f>IF(F19="(1) RARA VEZ","1", IF(F19="(2) IMPROBABLE","2",IF(F19="(3) POSIBLE","3",IF(F19="(4) PROBABLE","4",IF(F19="(5) CASI SEGURO","5","")))))</f>
        <v>3</v>
      </c>
      <c r="H19" s="235" t="s">
        <v>20</v>
      </c>
      <c r="I19" s="236" t="str">
        <f>IF(H19="(5) MODERADO","5", IF(H19="(10) MAYOR","10",IF(H19="(20) CATASTROFICO","20","")))</f>
        <v>10</v>
      </c>
      <c r="J19" s="238">
        <f>G19*I19</f>
        <v>30</v>
      </c>
      <c r="K19" s="239" t="s">
        <v>92</v>
      </c>
      <c r="L19" s="25" t="s">
        <v>6</v>
      </c>
      <c r="M19" s="3" t="s">
        <v>11</v>
      </c>
      <c r="N19" s="53">
        <f>IF(M19="SÍ",15,"0")</f>
        <v>15</v>
      </c>
      <c r="O19" s="242">
        <f>SUM(N19:N25)</f>
        <v>70</v>
      </c>
      <c r="P19" s="223">
        <f>IF(AND($O19&gt;=0,$O19&lt;=50),0,IF(AND($O19&gt;50,$O19&lt;=75),1,IF(AND($O19&gt;75,$O19&lt;=100),2,"")))</f>
        <v>1</v>
      </c>
      <c r="Q19" s="223">
        <f>$G19-$P19</f>
        <v>2</v>
      </c>
      <c r="R19" s="226">
        <f>IF($Q19&lt;=0,1,$Q19)</f>
        <v>2</v>
      </c>
      <c r="S19" s="223">
        <f>$I19-$P19</f>
        <v>9</v>
      </c>
      <c r="T19" s="226">
        <f>IF($S19=19,10,IF($S19=18,5,IF($S19=9,5,IF($S19=8,5,I19))))</f>
        <v>5</v>
      </c>
      <c r="U19" s="229" t="s">
        <v>8</v>
      </c>
      <c r="V19" s="232" t="str">
        <f>IF(AND($U19="PROBABILIDAD",$R19=1),$XET$6,IF(AND($U19="PROBABILIDAD",$R19=2),$XET$5,IF(AND($U19="PROBABILIDAD",$R19=3),$XET$4,IF(AND($U19="PROBABILIDAD",$R19=4),$XET$3,IF(AND($U19="PROBABILIDAD",$R19=5),$XET$2,$F19)))))</f>
        <v>(2) IMPROBABLE</v>
      </c>
      <c r="W19" s="209">
        <f>IF($U19="PROBABILIDAD",$R19,$G19)</f>
        <v>2</v>
      </c>
      <c r="X19" s="212" t="str">
        <f>IF(AND($U19="IMPACTO",$S19=18),$XET$9,IF(AND($U19="IMPACTO",$S19=19),$XEU$9,IF(AND($U19="IMPACTO",$S19=20),$XEV$9,IF(AND($U19="IMPACTO",$S19&lt;10),$XET$9,$H19))))</f>
        <v>(10) MAYOR</v>
      </c>
      <c r="Y19" s="215" t="str">
        <f>IF($U19="IMPACTO",$T19,$I19)</f>
        <v>10</v>
      </c>
      <c r="Z19" s="217">
        <f>+W19*Y19</f>
        <v>20</v>
      </c>
      <c r="AA19" s="192" t="s">
        <v>93</v>
      </c>
      <c r="AB19" s="221">
        <v>43739</v>
      </c>
      <c r="AC19" s="192" t="s">
        <v>94</v>
      </c>
      <c r="AD19" s="195" t="s">
        <v>85</v>
      </c>
      <c r="AE19" s="198">
        <v>43707</v>
      </c>
      <c r="AF19" s="201" t="s">
        <v>95</v>
      </c>
      <c r="AG19" s="192" t="s">
        <v>96</v>
      </c>
      <c r="AH19" s="206" t="s">
        <v>97</v>
      </c>
      <c r="AI19" s="58"/>
      <c r="AJ19" s="59"/>
      <c r="AK19" s="59"/>
    </row>
    <row r="20" spans="1:37" ht="30" x14ac:dyDescent="0.25">
      <c r="A20" s="255"/>
      <c r="B20" s="245"/>
      <c r="C20" s="248"/>
      <c r="D20" s="247"/>
      <c r="E20" s="250"/>
      <c r="F20" s="251"/>
      <c r="G20" s="248"/>
      <c r="H20" s="235"/>
      <c r="I20" s="236"/>
      <c r="J20" s="217"/>
      <c r="K20" s="240"/>
      <c r="L20" s="26" t="s">
        <v>7</v>
      </c>
      <c r="M20" s="3" t="s">
        <v>11</v>
      </c>
      <c r="N20" s="2">
        <f>IF(M20="SÍ",5,"0")</f>
        <v>5</v>
      </c>
      <c r="O20" s="236"/>
      <c r="P20" s="224"/>
      <c r="Q20" s="224"/>
      <c r="R20" s="227"/>
      <c r="S20" s="224"/>
      <c r="T20" s="227"/>
      <c r="U20" s="230"/>
      <c r="V20" s="233"/>
      <c r="W20" s="210"/>
      <c r="X20" s="213"/>
      <c r="Y20" s="215"/>
      <c r="Z20" s="218"/>
      <c r="AA20" s="219"/>
      <c r="AB20" s="193"/>
      <c r="AC20" s="193"/>
      <c r="AD20" s="196"/>
      <c r="AE20" s="199"/>
      <c r="AF20" s="202"/>
      <c r="AG20" s="204"/>
      <c r="AH20" s="207"/>
      <c r="AI20" s="58"/>
      <c r="AJ20" s="59"/>
      <c r="AK20" s="59"/>
    </row>
    <row r="21" spans="1:37" x14ac:dyDescent="0.25">
      <c r="A21" s="255"/>
      <c r="B21" s="245"/>
      <c r="C21" s="248"/>
      <c r="D21" s="247"/>
      <c r="E21" s="250"/>
      <c r="F21" s="251"/>
      <c r="G21" s="248"/>
      <c r="H21" s="235"/>
      <c r="I21" s="236"/>
      <c r="J21" s="243" t="str">
        <f>IF(AND(J19&gt;=5,J19&lt;=10),"BAJA",IF(AND(J19&gt;=15,J19&lt;=25),"MODERADA",IF(AND(J19&gt;=30,J19&lt;=50),"ALTA",IF(AND(J19&gt;=60,J19&lt;=100),"EXTREMA",""))))</f>
        <v>ALTA</v>
      </c>
      <c r="K21" s="240"/>
      <c r="L21" s="27" t="s">
        <v>3</v>
      </c>
      <c r="M21" s="3" t="s">
        <v>12</v>
      </c>
      <c r="N21" s="2" t="str">
        <f>IF(M21="SÍ",15,"0")</f>
        <v>0</v>
      </c>
      <c r="O21" s="236"/>
      <c r="P21" s="224"/>
      <c r="Q21" s="224"/>
      <c r="R21" s="227"/>
      <c r="S21" s="224"/>
      <c r="T21" s="227"/>
      <c r="U21" s="230"/>
      <c r="V21" s="233"/>
      <c r="W21" s="210"/>
      <c r="X21" s="213"/>
      <c r="Y21" s="215"/>
      <c r="Z21" s="222" t="str">
        <f>IF(AND($Z19&gt;=5,$Z19&lt;=10),"BAJA",IF(AND($Z19&gt;=15,$Z19&lt;=25),"MODERADA",IF(AND($Z19&gt;=30,$Z19&lt;=50),"ALTA",IF(AND($Z19&gt;=60,$Z19&lt;=100),"EXTREMA",""))))</f>
        <v>MODERADA</v>
      </c>
      <c r="AA21" s="219"/>
      <c r="AB21" s="193"/>
      <c r="AC21" s="193"/>
      <c r="AD21" s="196"/>
      <c r="AE21" s="199"/>
      <c r="AF21" s="202"/>
      <c r="AG21" s="204"/>
      <c r="AH21" s="207"/>
      <c r="AI21" s="58"/>
      <c r="AJ21" s="59"/>
      <c r="AK21" s="59"/>
    </row>
    <row r="22" spans="1:37" x14ac:dyDescent="0.25">
      <c r="A22" s="255"/>
      <c r="B22" s="245"/>
      <c r="C22" s="248"/>
      <c r="D22" s="247"/>
      <c r="E22" s="250"/>
      <c r="F22" s="251"/>
      <c r="G22" s="248"/>
      <c r="H22" s="235"/>
      <c r="I22" s="236"/>
      <c r="J22" s="243"/>
      <c r="K22" s="240"/>
      <c r="L22" s="27" t="s">
        <v>4</v>
      </c>
      <c r="M22" s="3" t="s">
        <v>11</v>
      </c>
      <c r="N22" s="2">
        <f>IF(M22="SÍ",10,"0")</f>
        <v>10</v>
      </c>
      <c r="O22" s="236"/>
      <c r="P22" s="224"/>
      <c r="Q22" s="224"/>
      <c r="R22" s="227"/>
      <c r="S22" s="224"/>
      <c r="T22" s="227"/>
      <c r="U22" s="230"/>
      <c r="V22" s="233"/>
      <c r="W22" s="210"/>
      <c r="X22" s="213"/>
      <c r="Y22" s="215"/>
      <c r="Z22" s="222"/>
      <c r="AA22" s="219"/>
      <c r="AB22" s="193"/>
      <c r="AC22" s="193"/>
      <c r="AD22" s="196"/>
      <c r="AE22" s="199"/>
      <c r="AF22" s="202"/>
      <c r="AG22" s="204"/>
      <c r="AH22" s="207"/>
      <c r="AI22" s="58"/>
      <c r="AJ22" s="59"/>
      <c r="AK22" s="59"/>
    </row>
    <row r="23" spans="1:37" ht="30" x14ac:dyDescent="0.25">
      <c r="A23" s="255"/>
      <c r="B23" s="245"/>
      <c r="C23" s="248"/>
      <c r="D23" s="247"/>
      <c r="E23" s="250"/>
      <c r="F23" s="251"/>
      <c r="G23" s="248"/>
      <c r="H23" s="235"/>
      <c r="I23" s="236"/>
      <c r="J23" s="243"/>
      <c r="K23" s="240"/>
      <c r="L23" s="26" t="s">
        <v>31</v>
      </c>
      <c r="M23" s="3" t="s">
        <v>12</v>
      </c>
      <c r="N23" s="2" t="str">
        <f>IF(M23="SÍ",15,"0")</f>
        <v>0</v>
      </c>
      <c r="O23" s="236"/>
      <c r="P23" s="224"/>
      <c r="Q23" s="224"/>
      <c r="R23" s="227"/>
      <c r="S23" s="224"/>
      <c r="T23" s="227"/>
      <c r="U23" s="230"/>
      <c r="V23" s="233"/>
      <c r="W23" s="210"/>
      <c r="X23" s="213"/>
      <c r="Y23" s="215"/>
      <c r="Z23" s="222"/>
      <c r="AA23" s="219"/>
      <c r="AB23" s="193"/>
      <c r="AC23" s="193"/>
      <c r="AD23" s="196"/>
      <c r="AE23" s="199"/>
      <c r="AF23" s="202"/>
      <c r="AG23" s="204"/>
      <c r="AH23" s="207"/>
      <c r="AI23" s="58"/>
      <c r="AJ23" s="59"/>
      <c r="AK23" s="59"/>
    </row>
    <row r="24" spans="1:37" ht="30" x14ac:dyDescent="0.25">
      <c r="A24" s="255"/>
      <c r="B24" s="245"/>
      <c r="C24" s="248"/>
      <c r="D24" s="247"/>
      <c r="E24" s="250"/>
      <c r="F24" s="251"/>
      <c r="G24" s="248"/>
      <c r="H24" s="235"/>
      <c r="I24" s="236"/>
      <c r="J24" s="243"/>
      <c r="K24" s="240"/>
      <c r="L24" s="26" t="s">
        <v>5</v>
      </c>
      <c r="M24" s="3" t="s">
        <v>11</v>
      </c>
      <c r="N24" s="2">
        <f>IF(M24="SÍ",10,"0")</f>
        <v>10</v>
      </c>
      <c r="O24" s="236"/>
      <c r="P24" s="224"/>
      <c r="Q24" s="224"/>
      <c r="R24" s="227"/>
      <c r="S24" s="224"/>
      <c r="T24" s="227"/>
      <c r="U24" s="230"/>
      <c r="V24" s="233"/>
      <c r="W24" s="210"/>
      <c r="X24" s="213"/>
      <c r="Y24" s="215"/>
      <c r="Z24" s="222"/>
      <c r="AA24" s="219"/>
      <c r="AB24" s="193"/>
      <c r="AC24" s="193"/>
      <c r="AD24" s="196"/>
      <c r="AE24" s="199"/>
      <c r="AF24" s="202"/>
      <c r="AG24" s="204"/>
      <c r="AH24" s="207"/>
      <c r="AI24" s="58"/>
      <c r="AJ24" s="59"/>
      <c r="AK24" s="59"/>
    </row>
    <row r="25" spans="1:37" ht="30" x14ac:dyDescent="0.25">
      <c r="A25" s="256"/>
      <c r="B25" s="246"/>
      <c r="C25" s="248"/>
      <c r="D25" s="247"/>
      <c r="E25" s="250"/>
      <c r="F25" s="251"/>
      <c r="G25" s="248"/>
      <c r="H25" s="235"/>
      <c r="I25" s="237"/>
      <c r="J25" s="243"/>
      <c r="K25" s="241"/>
      <c r="L25" s="60" t="s">
        <v>30</v>
      </c>
      <c r="M25" s="3" t="s">
        <v>11</v>
      </c>
      <c r="N25" s="61">
        <f>IF(M25="SÍ",30,"0")</f>
        <v>30</v>
      </c>
      <c r="O25" s="237"/>
      <c r="P25" s="225"/>
      <c r="Q25" s="225"/>
      <c r="R25" s="228"/>
      <c r="S25" s="225"/>
      <c r="T25" s="228"/>
      <c r="U25" s="231"/>
      <c r="V25" s="234"/>
      <c r="W25" s="211"/>
      <c r="X25" s="214"/>
      <c r="Y25" s="216"/>
      <c r="Z25" s="222"/>
      <c r="AA25" s="220"/>
      <c r="AB25" s="194"/>
      <c r="AC25" s="194"/>
      <c r="AD25" s="197"/>
      <c r="AE25" s="200"/>
      <c r="AF25" s="203"/>
      <c r="AG25" s="205"/>
      <c r="AH25" s="208"/>
      <c r="AI25" s="58"/>
      <c r="AJ25" s="59"/>
      <c r="AK25" s="59"/>
    </row>
    <row r="26" spans="1:37" x14ac:dyDescent="0.25">
      <c r="A26" s="179" t="s">
        <v>52</v>
      </c>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row>
    <row r="27" spans="1:37" ht="18.75" x14ac:dyDescent="0.25">
      <c r="A27" s="180" t="s">
        <v>29</v>
      </c>
      <c r="B27" s="180"/>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row>
    <row r="28" spans="1:37" ht="15.75" x14ac:dyDescent="0.25">
      <c r="A28" s="182" t="s">
        <v>71</v>
      </c>
      <c r="B28" s="183"/>
      <c r="C28" s="183"/>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4"/>
      <c r="AC28" s="185" t="s">
        <v>48</v>
      </c>
      <c r="AD28" s="185"/>
      <c r="AE28" s="185"/>
      <c r="AF28" s="185" t="s">
        <v>25</v>
      </c>
      <c r="AG28" s="185"/>
      <c r="AH28" s="185"/>
    </row>
    <row r="29" spans="1:37" ht="15.75" x14ac:dyDescent="0.25">
      <c r="A29" s="174" t="s">
        <v>98</v>
      </c>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6"/>
      <c r="AC29" s="186">
        <v>43496</v>
      </c>
      <c r="AD29" s="187"/>
      <c r="AE29" s="188"/>
      <c r="AF29" s="189" t="s">
        <v>99</v>
      </c>
      <c r="AG29" s="190"/>
      <c r="AH29" s="191"/>
    </row>
    <row r="30" spans="1:37" ht="15.75" x14ac:dyDescent="0.25">
      <c r="A30" s="170" t="s">
        <v>100</v>
      </c>
      <c r="B30" s="171"/>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2"/>
      <c r="AC30" s="173"/>
      <c r="AD30" s="173"/>
      <c r="AE30" s="173"/>
      <c r="AF30" s="174" t="s">
        <v>99</v>
      </c>
      <c r="AG30" s="175"/>
      <c r="AH30" s="176"/>
    </row>
    <row r="31" spans="1:37" ht="15.75" x14ac:dyDescent="0.25">
      <c r="A31" s="174" t="s">
        <v>101</v>
      </c>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6"/>
      <c r="AC31" s="177">
        <v>43593</v>
      </c>
      <c r="AD31" s="178"/>
      <c r="AE31" s="178"/>
      <c r="AF31" s="174" t="s">
        <v>99</v>
      </c>
      <c r="AG31" s="175"/>
      <c r="AH31" s="176"/>
    </row>
    <row r="32" spans="1:37" ht="15.75" x14ac:dyDescent="0.25">
      <c r="A32" s="160" t="s">
        <v>102</v>
      </c>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2"/>
      <c r="AC32" s="163">
        <v>43707</v>
      </c>
      <c r="AD32" s="164"/>
      <c r="AE32" s="164"/>
      <c r="AF32" s="160" t="s">
        <v>99</v>
      </c>
      <c r="AG32" s="161"/>
      <c r="AH32" s="162"/>
    </row>
    <row r="33" spans="1:34" x14ac:dyDescent="0.25">
      <c r="A33" s="165" t="s">
        <v>32</v>
      </c>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7"/>
    </row>
    <row r="34" spans="1:34" x14ac:dyDescent="0.25">
      <c r="A34" s="153" t="s">
        <v>25</v>
      </c>
      <c r="B34" s="153"/>
      <c r="C34" s="153"/>
      <c r="D34" s="153"/>
      <c r="E34" s="153"/>
      <c r="F34" s="153" t="s">
        <v>62</v>
      </c>
      <c r="G34" s="153"/>
      <c r="H34" s="153"/>
      <c r="I34" s="153"/>
      <c r="J34" s="153"/>
      <c r="K34" s="153"/>
      <c r="L34" s="153"/>
      <c r="M34" s="168" t="s">
        <v>75</v>
      </c>
      <c r="N34" s="169"/>
      <c r="O34" s="169"/>
      <c r="P34" s="169"/>
      <c r="Q34" s="169"/>
      <c r="R34" s="169"/>
      <c r="S34" s="169"/>
      <c r="T34" s="169"/>
      <c r="U34" s="169"/>
      <c r="V34" s="169"/>
      <c r="W34" s="169"/>
      <c r="X34" s="169"/>
      <c r="Y34" s="169"/>
      <c r="Z34" s="169"/>
      <c r="AA34" s="169"/>
      <c r="AB34" s="169"/>
      <c r="AC34" s="169"/>
      <c r="AD34" s="152" t="str">
        <f>IF(Z7="X","APOYO OFICINA ASESORA DE PLANEACIÓN","APOYO OFICINA DE CONTROL INTERNO")</f>
        <v>APOYO OFICINA DE CONTROL INTERNO</v>
      </c>
      <c r="AE34" s="152"/>
      <c r="AF34" s="152"/>
      <c r="AG34" s="152"/>
      <c r="AH34" s="152"/>
    </row>
    <row r="35" spans="1:34" x14ac:dyDescent="0.25">
      <c r="A35" s="49" t="s">
        <v>72</v>
      </c>
      <c r="B35" s="152" t="s">
        <v>103</v>
      </c>
      <c r="C35" s="153"/>
      <c r="D35" s="153"/>
      <c r="E35" s="153"/>
      <c r="F35" s="49" t="s">
        <v>72</v>
      </c>
      <c r="G35" s="31"/>
      <c r="H35" s="152" t="s">
        <v>104</v>
      </c>
      <c r="I35" s="153"/>
      <c r="J35" s="153"/>
      <c r="K35" s="153"/>
      <c r="L35" s="153"/>
      <c r="M35" s="154" t="s">
        <v>27</v>
      </c>
      <c r="N35" s="154"/>
      <c r="O35" s="154"/>
      <c r="P35" s="154"/>
      <c r="Q35" s="154"/>
      <c r="R35" s="154"/>
      <c r="S35" s="154"/>
      <c r="T35" s="154"/>
      <c r="U35" s="154"/>
      <c r="V35" s="155" t="s">
        <v>105</v>
      </c>
      <c r="W35" s="156"/>
      <c r="X35" s="156"/>
      <c r="Y35" s="156"/>
      <c r="Z35" s="156"/>
      <c r="AA35" s="156"/>
      <c r="AB35" s="156"/>
      <c r="AC35" s="156"/>
      <c r="AD35" s="32" t="s">
        <v>27</v>
      </c>
      <c r="AE35" s="157"/>
      <c r="AF35" s="156"/>
      <c r="AG35" s="156"/>
      <c r="AH35" s="156"/>
    </row>
    <row r="36" spans="1:34" s="6" customFormat="1" x14ac:dyDescent="0.25">
      <c r="A36" s="49" t="s">
        <v>73</v>
      </c>
      <c r="B36" s="158" t="s">
        <v>106</v>
      </c>
      <c r="C36" s="158"/>
      <c r="D36" s="158"/>
      <c r="E36" s="158"/>
      <c r="F36" s="49" t="s">
        <v>74</v>
      </c>
      <c r="G36" s="31"/>
      <c r="H36" s="159" t="s">
        <v>107</v>
      </c>
      <c r="I36" s="153"/>
      <c r="J36" s="153"/>
      <c r="K36" s="153"/>
      <c r="L36" s="153"/>
      <c r="M36" s="154" t="s">
        <v>28</v>
      </c>
      <c r="N36" s="154"/>
      <c r="O36" s="154"/>
      <c r="P36" s="154"/>
      <c r="Q36" s="154"/>
      <c r="R36" s="154"/>
      <c r="S36" s="154"/>
      <c r="T36" s="154"/>
      <c r="U36" s="154"/>
      <c r="V36" s="156" t="s">
        <v>108</v>
      </c>
      <c r="W36" s="156"/>
      <c r="X36" s="156"/>
      <c r="Y36" s="156"/>
      <c r="Z36" s="156"/>
      <c r="AA36" s="156"/>
      <c r="AB36" s="156"/>
      <c r="AC36" s="156"/>
      <c r="AD36" s="32" t="s">
        <v>28</v>
      </c>
      <c r="AE36" s="156"/>
      <c r="AF36" s="156"/>
      <c r="AG36" s="156"/>
      <c r="AH36" s="156"/>
    </row>
    <row r="37" spans="1:34" s="6" customForma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s="6" customForma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41" spans="1:34" s="30" customForma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s="30" customForma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sheetData>
  <mergeCells count="122">
    <mergeCell ref="A7:B7"/>
    <mergeCell ref="C7:E7"/>
    <mergeCell ref="F7:L7"/>
    <mergeCell ref="M7:V7"/>
    <mergeCell ref="AE7:AF7"/>
    <mergeCell ref="XET7:XEU7"/>
    <mergeCell ref="F9:J9"/>
    <mergeCell ref="K9:K11"/>
    <mergeCell ref="L9:Z9"/>
    <mergeCell ref="F10:J10"/>
    <mergeCell ref="L10:L11"/>
    <mergeCell ref="M10:M11"/>
    <mergeCell ref="U10:U11"/>
    <mergeCell ref="V10:Z10"/>
    <mergeCell ref="A8:E8"/>
    <mergeCell ref="F8:Z8"/>
    <mergeCell ref="V12:V18"/>
    <mergeCell ref="W12:W18"/>
    <mergeCell ref="AA8:AD10"/>
    <mergeCell ref="AE8:AH10"/>
    <mergeCell ref="XET8:XEU8"/>
    <mergeCell ref="A9:A11"/>
    <mergeCell ref="B9:B11"/>
    <mergeCell ref="C9:C11"/>
    <mergeCell ref="D9:D11"/>
    <mergeCell ref="E9:E11"/>
    <mergeCell ref="AE12:AE18"/>
    <mergeCell ref="AF12:AF18"/>
    <mergeCell ref="AG12:AG18"/>
    <mergeCell ref="X12:X18"/>
    <mergeCell ref="J12:J13"/>
    <mergeCell ref="K12:K18"/>
    <mergeCell ref="O12:O18"/>
    <mergeCell ref="P12:P18"/>
    <mergeCell ref="Q12:Q18"/>
    <mergeCell ref="R12:R18"/>
    <mergeCell ref="AD12:AD18"/>
    <mergeCell ref="S12:S18"/>
    <mergeCell ref="T12:T18"/>
    <mergeCell ref="U12:U18"/>
    <mergeCell ref="B19:B25"/>
    <mergeCell ref="C19:C25"/>
    <mergeCell ref="D19:D25"/>
    <mergeCell ref="E19:E25"/>
    <mergeCell ref="F19:F25"/>
    <mergeCell ref="G19:G25"/>
    <mergeCell ref="AI11:AK11"/>
    <mergeCell ref="A12:A25"/>
    <mergeCell ref="B12:B18"/>
    <mergeCell ref="C12:C18"/>
    <mergeCell ref="D12:D18"/>
    <mergeCell ref="E12:E18"/>
    <mergeCell ref="F12:F18"/>
    <mergeCell ref="G12:G18"/>
    <mergeCell ref="H12:H18"/>
    <mergeCell ref="I12:I18"/>
    <mergeCell ref="AH12:AH18"/>
    <mergeCell ref="J14:J18"/>
    <mergeCell ref="Z14:Z18"/>
    <mergeCell ref="Y12:Y18"/>
    <mergeCell ref="Z12:Z13"/>
    <mergeCell ref="AA12:AA18"/>
    <mergeCell ref="AB12:AB18"/>
    <mergeCell ref="AC12:AC18"/>
    <mergeCell ref="T19:T25"/>
    <mergeCell ref="U19:U25"/>
    <mergeCell ref="V19:V25"/>
    <mergeCell ref="H19:H25"/>
    <mergeCell ref="I19:I25"/>
    <mergeCell ref="J19:J20"/>
    <mergeCell ref="K19:K25"/>
    <mergeCell ref="O19:O25"/>
    <mergeCell ref="P19:P25"/>
    <mergeCell ref="J21:J25"/>
    <mergeCell ref="A26:AH26"/>
    <mergeCell ref="A27:AH27"/>
    <mergeCell ref="A28:AB28"/>
    <mergeCell ref="AC28:AE28"/>
    <mergeCell ref="AF28:AH28"/>
    <mergeCell ref="A29:AB29"/>
    <mergeCell ref="AC29:AE29"/>
    <mergeCell ref="AF29:AH29"/>
    <mergeCell ref="AC19:AC25"/>
    <mergeCell ref="AD19:AD25"/>
    <mergeCell ref="AE19:AE25"/>
    <mergeCell ref="AF19:AF25"/>
    <mergeCell ref="AG19:AG25"/>
    <mergeCell ref="AH19:AH25"/>
    <mergeCell ref="W19:W25"/>
    <mergeCell ref="X19:X25"/>
    <mergeCell ref="Y19:Y25"/>
    <mergeCell ref="Z19:Z20"/>
    <mergeCell ref="AA19:AA25"/>
    <mergeCell ref="AB19:AB25"/>
    <mergeCell ref="Z21:Z25"/>
    <mergeCell ref="Q19:Q25"/>
    <mergeCell ref="R19:R25"/>
    <mergeCell ref="S19:S25"/>
    <mergeCell ref="A32:AB32"/>
    <mergeCell ref="AC32:AE32"/>
    <mergeCell ref="AF32:AH32"/>
    <mergeCell ref="A33:AH33"/>
    <mergeCell ref="A34:E34"/>
    <mergeCell ref="F34:L34"/>
    <mergeCell ref="M34:AC34"/>
    <mergeCell ref="AD34:AH34"/>
    <mergeCell ref="A30:AB30"/>
    <mergeCell ref="AC30:AE30"/>
    <mergeCell ref="AF30:AH30"/>
    <mergeCell ref="A31:AB31"/>
    <mergeCell ref="AC31:AE31"/>
    <mergeCell ref="AF31:AH31"/>
    <mergeCell ref="B35:E35"/>
    <mergeCell ref="H35:L35"/>
    <mergeCell ref="M35:U35"/>
    <mergeCell ref="V35:AC35"/>
    <mergeCell ref="AE35:AH35"/>
    <mergeCell ref="B36:E36"/>
    <mergeCell ref="H36:L36"/>
    <mergeCell ref="M36:U36"/>
    <mergeCell ref="V36:AC36"/>
    <mergeCell ref="AE36:AH36"/>
  </mergeCells>
  <conditionalFormatting sqref="J12:J18">
    <cfRule type="expression" dxfId="171" priority="13">
      <formula>$J$14="BAJA"</formula>
    </cfRule>
    <cfRule type="expression" dxfId="170" priority="14">
      <formula>$J$14="MODERADA"</formula>
    </cfRule>
    <cfRule type="expression" dxfId="169" priority="15">
      <formula>$J$14="ALTA"</formula>
    </cfRule>
    <cfRule type="expression" dxfId="168" priority="16">
      <formula>$J$14="EXTREMA"</formula>
    </cfRule>
  </conditionalFormatting>
  <conditionalFormatting sqref="Z12:Z18">
    <cfRule type="expression" dxfId="167" priority="9">
      <formula>$Z$14="MODERADA"</formula>
    </cfRule>
    <cfRule type="expression" dxfId="166" priority="10">
      <formula>$Z$14="EXTREMA"</formula>
    </cfRule>
    <cfRule type="expression" dxfId="165" priority="11">
      <formula>$Z$14="ALTA"</formula>
    </cfRule>
    <cfRule type="expression" dxfId="164" priority="12">
      <formula>$Z$14="BAJA"</formula>
    </cfRule>
  </conditionalFormatting>
  <conditionalFormatting sqref="Z19:Z25">
    <cfRule type="expression" dxfId="163" priority="5">
      <formula>$Z$21="MODERADA"</formula>
    </cfRule>
    <cfRule type="expression" dxfId="162" priority="6">
      <formula>$Z$21="EXTREMA"</formula>
    </cfRule>
    <cfRule type="expression" dxfId="161" priority="7">
      <formula>$Z$21="ALTA"</formula>
    </cfRule>
    <cfRule type="expression" dxfId="160" priority="8">
      <formula>$Z$21="BAJA"</formula>
    </cfRule>
  </conditionalFormatting>
  <conditionalFormatting sqref="J19 J21">
    <cfRule type="expression" dxfId="159" priority="1">
      <formula>$J$21="BAJA"</formula>
    </cfRule>
    <cfRule type="expression" dxfId="158" priority="2">
      <formula>$J$21="MODERADA"</formula>
    </cfRule>
    <cfRule type="expression" dxfId="157" priority="3">
      <formula>$J$21="ALTA"</formula>
    </cfRule>
    <cfRule type="expression" dxfId="156" priority="4">
      <formula>$J$21="EXTREMA"</formula>
    </cfRule>
  </conditionalFormatting>
  <dataValidations count="4">
    <dataValidation type="list" allowBlank="1" showInputMessage="1" showErrorMessage="1" sqref="U12:U25">
      <formula1>$XEV$11:$XFD$11</formula1>
    </dataValidation>
    <dataValidation type="list" allowBlank="1" showInputMessage="1" showErrorMessage="1" sqref="H12:H25">
      <formula1>$XET$9:$XEV$9</formula1>
    </dataValidation>
    <dataValidation type="list" allowBlank="1" showInputMessage="1" showErrorMessage="1" sqref="F12:F25">
      <formula1>$XET$2:$XET$6</formula1>
    </dataValidation>
    <dataValidation type="list" allowBlank="1" showInputMessage="1" showErrorMessage="1" sqref="M12:M25">
      <formula1>$XET$11:$XEU$11</formula1>
    </dataValidation>
  </dataValidations>
  <hyperlinks>
    <hyperlink ref="H36"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F52"/>
  <sheetViews>
    <sheetView topLeftCell="AE6" zoomScale="50" zoomScaleNormal="50" workbookViewId="0">
      <selection activeCell="AI6" sqref="AI1:AY1048576"/>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44.4257812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54.5703125" style="1" customWidth="1"/>
    <col min="30" max="30" width="22.5703125" style="1" customWidth="1"/>
    <col min="31" max="31" width="15.140625" style="1" customWidth="1"/>
    <col min="32" max="32" width="38" style="1" customWidth="1"/>
    <col min="33" max="33" width="19.140625" style="1" customWidth="1"/>
    <col min="34" max="34" width="19.5703125" style="1" customWidth="1"/>
    <col min="35" max="16384" width="11.42578125" style="1"/>
  </cols>
  <sheetData>
    <row r="1" spans="1:34 16357:16360" s="19" customFormat="1" ht="14.25" customHeight="1" x14ac:dyDescent="0.2">
      <c r="XEC1" s="66" t="s">
        <v>1</v>
      </c>
      <c r="XED1" s="67" t="s">
        <v>2</v>
      </c>
      <c r="XEE1" s="68"/>
    </row>
    <row r="2" spans="1:34 16357:16360" s="19" customFormat="1" ht="14.25" customHeight="1" x14ac:dyDescent="0.2">
      <c r="XEC2" s="19" t="s">
        <v>17</v>
      </c>
      <c r="XED2" s="19">
        <v>5</v>
      </c>
      <c r="XEE2" s="69"/>
    </row>
    <row r="3" spans="1:34 16357:16360" s="19" customFormat="1" ht="14.25" customHeight="1" x14ac:dyDescent="0.2">
      <c r="XEC3" s="19" t="s">
        <v>16</v>
      </c>
      <c r="XED3" s="19">
        <v>4</v>
      </c>
      <c r="XEE3" s="69"/>
    </row>
    <row r="4" spans="1:34 16357:16360" s="19" customFormat="1" ht="14.25" customHeight="1" x14ac:dyDescent="0.2">
      <c r="XEC4" s="19" t="s">
        <v>15</v>
      </c>
      <c r="XED4" s="19">
        <v>3</v>
      </c>
      <c r="XEE4" s="69"/>
    </row>
    <row r="5" spans="1:34 16357:16360" s="19" customFormat="1" ht="14.25" customHeight="1" x14ac:dyDescent="0.2">
      <c r="XEC5" s="19" t="s">
        <v>14</v>
      </c>
      <c r="XED5" s="19">
        <v>2</v>
      </c>
      <c r="XEE5" s="69"/>
    </row>
    <row r="6" spans="1:34 16357:16360" s="19" customFormat="1" ht="14.25" customHeight="1" x14ac:dyDescent="0.2">
      <c r="XEC6" s="19" t="s">
        <v>13</v>
      </c>
      <c r="XED6" s="19">
        <v>1</v>
      </c>
      <c r="XEE6" s="69"/>
    </row>
    <row r="7" spans="1:34 16357:16360" s="71" customFormat="1" ht="21" customHeight="1" thickBot="1" x14ac:dyDescent="0.3">
      <c r="A7" s="303" t="s">
        <v>53</v>
      </c>
      <c r="B7" s="303"/>
      <c r="C7" s="304">
        <v>43707</v>
      </c>
      <c r="D7" s="305"/>
      <c r="E7" s="305"/>
      <c r="F7" s="361"/>
      <c r="G7" s="361"/>
      <c r="H7" s="361"/>
      <c r="I7" s="361"/>
      <c r="J7" s="361"/>
      <c r="K7" s="361"/>
      <c r="L7" s="361"/>
      <c r="M7" s="362" t="s">
        <v>67</v>
      </c>
      <c r="N7" s="362"/>
      <c r="O7" s="362"/>
      <c r="P7" s="362"/>
      <c r="Q7" s="362"/>
      <c r="R7" s="362"/>
      <c r="S7" s="362"/>
      <c r="T7" s="362"/>
      <c r="U7" s="362"/>
      <c r="V7" s="363"/>
      <c r="W7" s="33"/>
      <c r="X7" s="34" t="s">
        <v>63</v>
      </c>
      <c r="Y7" s="35"/>
      <c r="Z7" s="54"/>
      <c r="AA7" s="34" t="s">
        <v>64</v>
      </c>
      <c r="AB7" s="54"/>
      <c r="AC7" s="34" t="s">
        <v>65</v>
      </c>
      <c r="AD7" s="54" t="s">
        <v>76</v>
      </c>
      <c r="AE7" s="309" t="s">
        <v>66</v>
      </c>
      <c r="AF7" s="310"/>
      <c r="AG7" s="44"/>
      <c r="AH7" s="33"/>
      <c r="XEC7" s="364" t="s">
        <v>0</v>
      </c>
      <c r="XED7" s="365"/>
    </row>
    <row r="8" spans="1:34 16357:16360" s="29" customFormat="1" ht="18.75" customHeight="1" x14ac:dyDescent="0.25">
      <c r="A8" s="384" t="s">
        <v>46</v>
      </c>
      <c r="B8" s="385"/>
      <c r="C8" s="385"/>
      <c r="D8" s="385"/>
      <c r="E8" s="386"/>
      <c r="F8" s="387" t="s">
        <v>21</v>
      </c>
      <c r="G8" s="388"/>
      <c r="H8" s="388"/>
      <c r="I8" s="388"/>
      <c r="J8" s="388"/>
      <c r="K8" s="388"/>
      <c r="L8" s="388"/>
      <c r="M8" s="388"/>
      <c r="N8" s="388"/>
      <c r="O8" s="388"/>
      <c r="P8" s="388"/>
      <c r="Q8" s="388"/>
      <c r="R8" s="388"/>
      <c r="S8" s="388"/>
      <c r="T8" s="388"/>
      <c r="U8" s="388"/>
      <c r="V8" s="388"/>
      <c r="W8" s="388"/>
      <c r="X8" s="388"/>
      <c r="Y8" s="388"/>
      <c r="Z8" s="389"/>
      <c r="AA8" s="336" t="s">
        <v>43</v>
      </c>
      <c r="AB8" s="337"/>
      <c r="AC8" s="337"/>
      <c r="AD8" s="338"/>
      <c r="AE8" s="345" t="s">
        <v>33</v>
      </c>
      <c r="AF8" s="346"/>
      <c r="AG8" s="346"/>
      <c r="AH8" s="347"/>
      <c r="XEC8" s="286" t="s">
        <v>2</v>
      </c>
      <c r="XED8" s="287"/>
    </row>
    <row r="9" spans="1:34 16357:16360" s="9" customFormat="1" ht="15" customHeight="1" x14ac:dyDescent="0.25">
      <c r="A9" s="354" t="s">
        <v>49</v>
      </c>
      <c r="B9" s="356" t="s">
        <v>50</v>
      </c>
      <c r="C9" s="358" t="s">
        <v>34</v>
      </c>
      <c r="D9" s="358" t="s">
        <v>35</v>
      </c>
      <c r="E9" s="359" t="s">
        <v>36</v>
      </c>
      <c r="F9" s="366" t="s">
        <v>68</v>
      </c>
      <c r="G9" s="367"/>
      <c r="H9" s="367"/>
      <c r="I9" s="367"/>
      <c r="J9" s="367"/>
      <c r="K9" s="368" t="s">
        <v>24</v>
      </c>
      <c r="L9" s="370" t="s">
        <v>23</v>
      </c>
      <c r="M9" s="371"/>
      <c r="N9" s="371"/>
      <c r="O9" s="371"/>
      <c r="P9" s="371"/>
      <c r="Q9" s="371"/>
      <c r="R9" s="371"/>
      <c r="S9" s="371"/>
      <c r="T9" s="371"/>
      <c r="U9" s="371"/>
      <c r="V9" s="371"/>
      <c r="W9" s="371"/>
      <c r="X9" s="371"/>
      <c r="Y9" s="371"/>
      <c r="Z9" s="372"/>
      <c r="AA9" s="339"/>
      <c r="AB9" s="340"/>
      <c r="AC9" s="340"/>
      <c r="AD9" s="341"/>
      <c r="AE9" s="348"/>
      <c r="AF9" s="349"/>
      <c r="AG9" s="349"/>
      <c r="AH9" s="350"/>
      <c r="XEC9" s="8" t="s">
        <v>18</v>
      </c>
      <c r="XED9" s="8" t="s">
        <v>20</v>
      </c>
      <c r="XEE9" s="8" t="s">
        <v>19</v>
      </c>
    </row>
    <row r="10" spans="1:34 16357:16360" s="9" customFormat="1" ht="15" customHeight="1" x14ac:dyDescent="0.25">
      <c r="A10" s="354"/>
      <c r="B10" s="357"/>
      <c r="C10" s="358"/>
      <c r="D10" s="358"/>
      <c r="E10" s="359"/>
      <c r="F10" s="373" t="s">
        <v>37</v>
      </c>
      <c r="G10" s="374"/>
      <c r="H10" s="374"/>
      <c r="I10" s="374"/>
      <c r="J10" s="374"/>
      <c r="K10" s="369"/>
      <c r="L10" s="375" t="s">
        <v>47</v>
      </c>
      <c r="M10" s="377" t="s">
        <v>22</v>
      </c>
      <c r="N10" s="72"/>
      <c r="O10" s="73"/>
      <c r="P10" s="73"/>
      <c r="Q10" s="73"/>
      <c r="R10" s="73"/>
      <c r="S10" s="73"/>
      <c r="T10" s="73"/>
      <c r="U10" s="379" t="s">
        <v>39</v>
      </c>
      <c r="V10" s="381" t="s">
        <v>38</v>
      </c>
      <c r="W10" s="382"/>
      <c r="X10" s="382"/>
      <c r="Y10" s="382"/>
      <c r="Z10" s="383"/>
      <c r="AA10" s="342"/>
      <c r="AB10" s="343"/>
      <c r="AC10" s="343"/>
      <c r="AD10" s="344"/>
      <c r="AE10" s="351"/>
      <c r="AF10" s="352"/>
      <c r="AG10" s="352"/>
      <c r="AH10" s="353"/>
      <c r="XEC10" s="9">
        <v>5</v>
      </c>
      <c r="XED10" s="9">
        <v>10</v>
      </c>
      <c r="XEE10" s="9">
        <v>20</v>
      </c>
    </row>
    <row r="11" spans="1:34 16357:16360" s="9" customFormat="1" ht="44.25" customHeight="1" x14ac:dyDescent="0.25">
      <c r="A11" s="355"/>
      <c r="B11" s="357"/>
      <c r="C11" s="356"/>
      <c r="D11" s="356"/>
      <c r="E11" s="360"/>
      <c r="F11" s="74" t="s">
        <v>8</v>
      </c>
      <c r="G11" s="75" t="s">
        <v>54</v>
      </c>
      <c r="H11" s="76" t="s">
        <v>69</v>
      </c>
      <c r="I11" s="77" t="s">
        <v>55</v>
      </c>
      <c r="J11" s="78" t="s">
        <v>10</v>
      </c>
      <c r="K11" s="369"/>
      <c r="L11" s="376"/>
      <c r="M11" s="378"/>
      <c r="N11" s="79"/>
      <c r="O11" s="79" t="s">
        <v>60</v>
      </c>
      <c r="P11" s="79" t="s">
        <v>61</v>
      </c>
      <c r="Q11" s="79" t="s">
        <v>59</v>
      </c>
      <c r="R11" s="79" t="s">
        <v>56</v>
      </c>
      <c r="S11" s="79" t="s">
        <v>57</v>
      </c>
      <c r="T11" s="79" t="s">
        <v>58</v>
      </c>
      <c r="U11" s="380"/>
      <c r="V11" s="80" t="s">
        <v>8</v>
      </c>
      <c r="W11" s="81" t="s">
        <v>54</v>
      </c>
      <c r="X11" s="82" t="s">
        <v>9</v>
      </c>
      <c r="Y11" s="83" t="s">
        <v>55</v>
      </c>
      <c r="Z11" s="84" t="s">
        <v>10</v>
      </c>
      <c r="AA11" s="85" t="s">
        <v>51</v>
      </c>
      <c r="AB11" s="86" t="s">
        <v>40</v>
      </c>
      <c r="AC11" s="87" t="s">
        <v>41</v>
      </c>
      <c r="AD11" s="88" t="s">
        <v>42</v>
      </c>
      <c r="AE11" s="89" t="s">
        <v>26</v>
      </c>
      <c r="AF11" s="90" t="s">
        <v>70</v>
      </c>
      <c r="AG11" s="91" t="s">
        <v>44</v>
      </c>
      <c r="AH11" s="92" t="s">
        <v>45</v>
      </c>
      <c r="XEC11" s="9" t="s">
        <v>11</v>
      </c>
      <c r="XED11" s="9" t="s">
        <v>12</v>
      </c>
      <c r="XEE11" s="9" t="s">
        <v>9</v>
      </c>
      <c r="XEF11" s="9" t="s">
        <v>8</v>
      </c>
    </row>
    <row r="12" spans="1:34 16357:16360" ht="119.25" customHeight="1" x14ac:dyDescent="0.25">
      <c r="A12" s="390" t="s">
        <v>109</v>
      </c>
      <c r="B12" s="391" t="s">
        <v>110</v>
      </c>
      <c r="C12" s="392" t="s">
        <v>111</v>
      </c>
      <c r="D12" s="392" t="s">
        <v>112</v>
      </c>
      <c r="E12" s="394" t="s">
        <v>113</v>
      </c>
      <c r="F12" s="396" t="s">
        <v>15</v>
      </c>
      <c r="G12" s="402" t="str">
        <f>IF(F12="(1) RARA VEZ","1", IF(F12="(2) IMPROBABLE","2",IF(F12="(3) POSIBLE","3",IF(F12="(4) PROBABLE","4",IF(F12="(5) CASI SEGURO","5","")))))</f>
        <v>3</v>
      </c>
      <c r="H12" s="396" t="s">
        <v>20</v>
      </c>
      <c r="I12" s="403" t="str">
        <f>IF(H12="(5) MODERADO","5", IF(H12="(10) MAYOR","10",IF(H12="(20) CATASTROFICO","20","")))</f>
        <v>10</v>
      </c>
      <c r="J12" s="404">
        <f>G12*I12</f>
        <v>30</v>
      </c>
      <c r="K12" s="405" t="s">
        <v>114</v>
      </c>
      <c r="L12" s="93" t="s">
        <v>6</v>
      </c>
      <c r="M12" s="94" t="s">
        <v>11</v>
      </c>
      <c r="N12" s="95">
        <f>IF(M12="SÍ",15,"0")</f>
        <v>15</v>
      </c>
      <c r="O12" s="406">
        <f>SUM(N12:N18)</f>
        <v>85</v>
      </c>
      <c r="P12" s="400">
        <f>IF(AND($O12&gt;=0,$O12&lt;=50),0,IF(AND($O12&gt;50,$O12&lt;=75),1,IF(AND($O12&gt;75,$O12&lt;=100),2,"")))</f>
        <v>2</v>
      </c>
      <c r="Q12" s="400">
        <f>$G12-$P12</f>
        <v>1</v>
      </c>
      <c r="R12" s="399">
        <f>IF($Q12&lt;=0,1,$Q12)</f>
        <v>1</v>
      </c>
      <c r="S12" s="400">
        <f>$I12-$P12</f>
        <v>8</v>
      </c>
      <c r="T12" s="399">
        <f>IF($S12=19,10,IF($S12=18,5,IF($S12=9,5,IF($S12=8,5,I12))))</f>
        <v>5</v>
      </c>
      <c r="U12" s="401" t="s">
        <v>8</v>
      </c>
      <c r="V12" s="416" t="str">
        <f>IF(AND($U12="PROBABILIDAD",$R12=1),$XEC$6,IF(AND($U12="PROBABILIDAD",$R12=2),$XEC$5,IF(AND($U12="PROBABILIDAD",$R12=3),$XEC$4,IF(AND($U12="PROBABILIDAD",$R12=4),$XEC$3,IF(AND($U12="PROBABILIDAD",$R12=5),$XEC$2,$F12)))))</f>
        <v>(1) RARA VEZ</v>
      </c>
      <c r="W12" s="417">
        <f>IF($U12="PROBABILIDAD",$R12,$G12)</f>
        <v>1</v>
      </c>
      <c r="X12" s="418" t="str">
        <f>IF(AND($U12="IMPACTO",$S12=18),$XEC$9,IF(AND($U12="IMPACTO",$S12=19),$XED$9,IF(AND($U12="IMPACTO",$S12=20),$XEE$9,IF(AND($U12="IMPACTO",$S12&lt;10),$XEC$9,$H12))))</f>
        <v>(10) MAYOR</v>
      </c>
      <c r="Y12" s="403" t="str">
        <f>IF($U12="IMPACTO",$T12,$I12)</f>
        <v>10</v>
      </c>
      <c r="Z12" s="404">
        <f>+W12*Y12</f>
        <v>10</v>
      </c>
      <c r="AA12" s="392" t="s">
        <v>115</v>
      </c>
      <c r="AB12" s="411">
        <v>43739</v>
      </c>
      <c r="AC12" s="413" t="s">
        <v>116</v>
      </c>
      <c r="AD12" s="392" t="s">
        <v>117</v>
      </c>
      <c r="AE12" s="414">
        <v>43707</v>
      </c>
      <c r="AF12" s="415" t="s">
        <v>118</v>
      </c>
      <c r="AG12" s="201" t="s">
        <v>119</v>
      </c>
      <c r="AH12" s="407" t="s">
        <v>120</v>
      </c>
    </row>
    <row r="13" spans="1:34 16357:16360" ht="73.5" customHeight="1" x14ac:dyDescent="0.25">
      <c r="A13" s="390"/>
      <c r="B13" s="391"/>
      <c r="C13" s="393"/>
      <c r="D13" s="392"/>
      <c r="E13" s="395"/>
      <c r="F13" s="396"/>
      <c r="G13" s="402"/>
      <c r="H13" s="396"/>
      <c r="I13" s="403"/>
      <c r="J13" s="404"/>
      <c r="K13" s="402"/>
      <c r="L13" s="93" t="s">
        <v>7</v>
      </c>
      <c r="M13" s="94" t="s">
        <v>11</v>
      </c>
      <c r="N13" s="95">
        <f>IF(M13="SÍ",5,"0")</f>
        <v>5</v>
      </c>
      <c r="O13" s="403"/>
      <c r="P13" s="400"/>
      <c r="Q13" s="400"/>
      <c r="R13" s="399"/>
      <c r="S13" s="400"/>
      <c r="T13" s="399"/>
      <c r="U13" s="401"/>
      <c r="V13" s="416"/>
      <c r="W13" s="417"/>
      <c r="X13" s="418"/>
      <c r="Y13" s="403"/>
      <c r="Z13" s="404"/>
      <c r="AA13" s="392"/>
      <c r="AB13" s="412"/>
      <c r="AC13" s="413"/>
      <c r="AD13" s="392"/>
      <c r="AE13" s="414"/>
      <c r="AF13" s="415"/>
      <c r="AG13" s="202"/>
      <c r="AH13" s="408"/>
    </row>
    <row r="14" spans="1:34 16357:16360" ht="45" customHeight="1" x14ac:dyDescent="0.25">
      <c r="A14" s="390"/>
      <c r="B14" s="391"/>
      <c r="C14" s="393"/>
      <c r="D14" s="392"/>
      <c r="E14" s="395"/>
      <c r="F14" s="396"/>
      <c r="G14" s="402"/>
      <c r="H14" s="396"/>
      <c r="I14" s="403"/>
      <c r="J14" s="409" t="str">
        <f>IF(AND(J12&gt;=5,J12&lt;=10),"BAJA",IF(AND(J12&gt;=15,J12&lt;=25),"MODERADA",IF(AND(J12&gt;=30,J12&lt;=50),"ALTA",IF(AND(J12&gt;=60,J12&lt;=100),"EXTREMA",""))))</f>
        <v>ALTA</v>
      </c>
      <c r="K14" s="402"/>
      <c r="L14" s="96" t="s">
        <v>3</v>
      </c>
      <c r="M14" s="94" t="s">
        <v>12</v>
      </c>
      <c r="N14" s="95" t="str">
        <f>IF(M14="SÍ",15,"0")</f>
        <v>0</v>
      </c>
      <c r="O14" s="403"/>
      <c r="P14" s="400"/>
      <c r="Q14" s="400"/>
      <c r="R14" s="399"/>
      <c r="S14" s="400"/>
      <c r="T14" s="399"/>
      <c r="U14" s="401"/>
      <c r="V14" s="416"/>
      <c r="W14" s="417"/>
      <c r="X14" s="418"/>
      <c r="Y14" s="403"/>
      <c r="Z14" s="410" t="str">
        <f>IF(AND($Z12&gt;=5,$Z12&lt;=10),"BAJA",IF(AND($Z12&gt;=15,$Z12&lt;=25),"MODERADA",IF(AND($Z12&gt;=30,$Z12&lt;=50),"ALTA",IF(AND($Z12&gt;=60,$Z12&lt;=100),"EXTREMA",""))))</f>
        <v>BAJA</v>
      </c>
      <c r="AA14" s="392"/>
      <c r="AB14" s="412"/>
      <c r="AC14" s="413"/>
      <c r="AD14" s="392"/>
      <c r="AE14" s="414"/>
      <c r="AF14" s="415"/>
      <c r="AG14" s="202"/>
      <c r="AH14" s="408"/>
    </row>
    <row r="15" spans="1:34 16357:16360" ht="42" customHeight="1" x14ac:dyDescent="0.25">
      <c r="A15" s="390"/>
      <c r="B15" s="391"/>
      <c r="C15" s="393"/>
      <c r="D15" s="392"/>
      <c r="E15" s="395"/>
      <c r="F15" s="396"/>
      <c r="G15" s="402"/>
      <c r="H15" s="396"/>
      <c r="I15" s="403"/>
      <c r="J15" s="409"/>
      <c r="K15" s="402"/>
      <c r="L15" s="96" t="s">
        <v>4</v>
      </c>
      <c r="M15" s="94" t="s">
        <v>11</v>
      </c>
      <c r="N15" s="95">
        <f>IF(M15="SÍ",10,"0")</f>
        <v>10</v>
      </c>
      <c r="O15" s="403"/>
      <c r="P15" s="400"/>
      <c r="Q15" s="400"/>
      <c r="R15" s="399"/>
      <c r="S15" s="400"/>
      <c r="T15" s="399"/>
      <c r="U15" s="401"/>
      <c r="V15" s="416"/>
      <c r="W15" s="417"/>
      <c r="X15" s="418"/>
      <c r="Y15" s="403"/>
      <c r="Z15" s="410"/>
      <c r="AA15" s="392"/>
      <c r="AB15" s="412"/>
      <c r="AC15" s="413"/>
      <c r="AD15" s="392"/>
      <c r="AE15" s="414"/>
      <c r="AF15" s="415"/>
      <c r="AG15" s="202"/>
      <c r="AH15" s="408"/>
    </row>
    <row r="16" spans="1:34 16357:16360" ht="73.5" customHeight="1" x14ac:dyDescent="0.25">
      <c r="A16" s="390"/>
      <c r="B16" s="391"/>
      <c r="C16" s="393"/>
      <c r="D16" s="392"/>
      <c r="E16" s="395"/>
      <c r="F16" s="396"/>
      <c r="G16" s="402"/>
      <c r="H16" s="396"/>
      <c r="I16" s="403"/>
      <c r="J16" s="409"/>
      <c r="K16" s="402"/>
      <c r="L16" s="93" t="s">
        <v>31</v>
      </c>
      <c r="M16" s="97" t="s">
        <v>11</v>
      </c>
      <c r="N16" s="95">
        <f>IF(M16="SÍ",15,"0")</f>
        <v>15</v>
      </c>
      <c r="O16" s="403"/>
      <c r="P16" s="400"/>
      <c r="Q16" s="400"/>
      <c r="R16" s="399"/>
      <c r="S16" s="400"/>
      <c r="T16" s="399"/>
      <c r="U16" s="401"/>
      <c r="V16" s="416"/>
      <c r="W16" s="417"/>
      <c r="X16" s="418"/>
      <c r="Y16" s="403"/>
      <c r="Z16" s="410"/>
      <c r="AA16" s="392"/>
      <c r="AB16" s="412"/>
      <c r="AC16" s="413"/>
      <c r="AD16" s="392"/>
      <c r="AE16" s="414"/>
      <c r="AF16" s="415"/>
      <c r="AG16" s="202"/>
      <c r="AH16" s="408"/>
    </row>
    <row r="17" spans="1:34" ht="30" x14ac:dyDescent="0.25">
      <c r="A17" s="390"/>
      <c r="B17" s="391"/>
      <c r="C17" s="393"/>
      <c r="D17" s="392"/>
      <c r="E17" s="395"/>
      <c r="F17" s="396"/>
      <c r="G17" s="402"/>
      <c r="H17" s="396"/>
      <c r="I17" s="403"/>
      <c r="J17" s="409"/>
      <c r="K17" s="402"/>
      <c r="L17" s="93" t="s">
        <v>5</v>
      </c>
      <c r="M17" s="94" t="s">
        <v>11</v>
      </c>
      <c r="N17" s="95">
        <f>IF(M17="SÍ",10,"0")</f>
        <v>10</v>
      </c>
      <c r="O17" s="403"/>
      <c r="P17" s="400"/>
      <c r="Q17" s="400"/>
      <c r="R17" s="399"/>
      <c r="S17" s="400"/>
      <c r="T17" s="399"/>
      <c r="U17" s="401"/>
      <c r="V17" s="416"/>
      <c r="W17" s="417"/>
      <c r="X17" s="418"/>
      <c r="Y17" s="403"/>
      <c r="Z17" s="410"/>
      <c r="AA17" s="392"/>
      <c r="AB17" s="412"/>
      <c r="AC17" s="413"/>
      <c r="AD17" s="392"/>
      <c r="AE17" s="414"/>
      <c r="AF17" s="415"/>
      <c r="AG17" s="202"/>
      <c r="AH17" s="408"/>
    </row>
    <row r="18" spans="1:34" ht="30" x14ac:dyDescent="0.25">
      <c r="A18" s="390"/>
      <c r="B18" s="391"/>
      <c r="C18" s="393"/>
      <c r="D18" s="392"/>
      <c r="E18" s="395"/>
      <c r="F18" s="396"/>
      <c r="G18" s="402"/>
      <c r="H18" s="396"/>
      <c r="I18" s="403"/>
      <c r="J18" s="409"/>
      <c r="K18" s="402"/>
      <c r="L18" s="93" t="s">
        <v>30</v>
      </c>
      <c r="M18" s="94" t="s">
        <v>11</v>
      </c>
      <c r="N18" s="95">
        <f>IF(M18="SÍ",30,"0")</f>
        <v>30</v>
      </c>
      <c r="O18" s="403"/>
      <c r="P18" s="400"/>
      <c r="Q18" s="400"/>
      <c r="R18" s="399"/>
      <c r="S18" s="400"/>
      <c r="T18" s="399"/>
      <c r="U18" s="401"/>
      <c r="V18" s="416"/>
      <c r="W18" s="417"/>
      <c r="X18" s="418"/>
      <c r="Y18" s="403"/>
      <c r="Z18" s="410"/>
      <c r="AA18" s="392"/>
      <c r="AB18" s="412"/>
      <c r="AC18" s="413"/>
      <c r="AD18" s="392"/>
      <c r="AE18" s="414"/>
      <c r="AF18" s="415"/>
      <c r="AG18" s="202"/>
      <c r="AH18" s="408"/>
    </row>
    <row r="19" spans="1:34" ht="30" x14ac:dyDescent="0.25">
      <c r="A19" s="390"/>
      <c r="B19" s="391"/>
      <c r="C19" s="392" t="s">
        <v>121</v>
      </c>
      <c r="D19" s="392" t="s">
        <v>122</v>
      </c>
      <c r="E19" s="394" t="s">
        <v>123</v>
      </c>
      <c r="F19" s="396" t="s">
        <v>13</v>
      </c>
      <c r="G19" s="393" t="str">
        <f>IF(F19="(1) RARA VEZ","1", IF(F19="(2) IMPROBABLE","2",IF(F19="(3) POSIBLE","3",IF(F19="(4) PROBABLE","4",IF(F19="(5) CASI SEGURO","5","")))))</f>
        <v>1</v>
      </c>
      <c r="H19" s="396" t="s">
        <v>18</v>
      </c>
      <c r="I19" s="403" t="str">
        <f>IF(H19="(5) MODERADO","5", IF(H19="(10) MAYOR","10",IF(H19="(20) CATASTROFICO","20","")))</f>
        <v>5</v>
      </c>
      <c r="J19" s="404">
        <f>G19*I19</f>
        <v>5</v>
      </c>
      <c r="K19" s="424" t="s">
        <v>124</v>
      </c>
      <c r="L19" s="93" t="s">
        <v>6</v>
      </c>
      <c r="M19" s="94" t="s">
        <v>11</v>
      </c>
      <c r="N19" s="95">
        <f>IF(M19="SÍ",15,"0")</f>
        <v>15</v>
      </c>
      <c r="O19" s="406">
        <f>SUM(N19:N25)</f>
        <v>85</v>
      </c>
      <c r="P19" s="400">
        <f>IF(AND($O19&gt;=0,$O19&lt;=50),0,IF(AND($O19&gt;50,$O19&lt;=75),1,IF(AND($O19&gt;75,$O19&lt;=100),2,"")))</f>
        <v>2</v>
      </c>
      <c r="Q19" s="400">
        <f>$G19-$P19</f>
        <v>-1</v>
      </c>
      <c r="R19" s="399">
        <f>IF($Q19&lt;=0,1,$Q19)</f>
        <v>1</v>
      </c>
      <c r="S19" s="400">
        <f>$I19-$P19</f>
        <v>3</v>
      </c>
      <c r="T19" s="399" t="str">
        <f>IF($S19=19,10,IF($S19=18,5,IF($S19=9,5,IF($S19=8,5,I19))))</f>
        <v>5</v>
      </c>
      <c r="U19" s="401" t="s">
        <v>8</v>
      </c>
      <c r="V19" s="416" t="str">
        <f>IF(AND($U19="PROBABILIDAD",$R19=1),$XEC$6,IF(AND($U19="PROBABILIDAD",$R19=2),$XEC$5,IF(AND($U19="PROBABILIDAD",$R19=3),$XEC$4,IF(AND($U19="PROBABILIDAD",$R19=4),$XEC$3,IF(AND($U19="PROBABILIDAD",$R19=5),$XEC$2,$F19)))))</f>
        <v>(1) RARA VEZ</v>
      </c>
      <c r="W19" s="423">
        <f>IF($U19="PROBABILIDAD",$R19,$G19)</f>
        <v>1</v>
      </c>
      <c r="X19" s="418" t="str">
        <f>IF(AND($U19="IMPACTO",$S19=18),$XEC$9,IF(AND($U19="IMPACTO",$S19=19),$XED$9,IF(AND($U19="IMPACTO",$S19=20),$XEE$9,IF(AND($U19="IMPACTO",$S19&lt;10),$XEC$9,$H19))))</f>
        <v>(5) MODERADO</v>
      </c>
      <c r="Y19" s="403" t="str">
        <f>IF($U19="IMPACTO",$T19,$I19)</f>
        <v>5</v>
      </c>
      <c r="Z19" s="404">
        <f>+W19*Y19</f>
        <v>5</v>
      </c>
      <c r="AA19" s="392" t="s">
        <v>125</v>
      </c>
      <c r="AB19" s="411">
        <v>43739</v>
      </c>
      <c r="AC19" s="392" t="s">
        <v>126</v>
      </c>
      <c r="AD19" s="392" t="s">
        <v>127</v>
      </c>
      <c r="AE19" s="419">
        <v>43707</v>
      </c>
      <c r="AF19" s="394" t="s">
        <v>128</v>
      </c>
      <c r="AG19" s="296" t="s">
        <v>119</v>
      </c>
      <c r="AH19" s="420" t="s">
        <v>129</v>
      </c>
    </row>
    <row r="20" spans="1:34" ht="30" x14ac:dyDescent="0.25">
      <c r="A20" s="390"/>
      <c r="B20" s="391"/>
      <c r="C20" s="393"/>
      <c r="D20" s="392"/>
      <c r="E20" s="395"/>
      <c r="F20" s="396"/>
      <c r="G20" s="393"/>
      <c r="H20" s="396"/>
      <c r="I20" s="403"/>
      <c r="J20" s="404"/>
      <c r="K20" s="424"/>
      <c r="L20" s="93" t="s">
        <v>7</v>
      </c>
      <c r="M20" s="94" t="s">
        <v>11</v>
      </c>
      <c r="N20" s="95">
        <f>IF(M20="SÍ",5,"0")</f>
        <v>5</v>
      </c>
      <c r="O20" s="403"/>
      <c r="P20" s="400"/>
      <c r="Q20" s="400"/>
      <c r="R20" s="399"/>
      <c r="S20" s="400"/>
      <c r="T20" s="399"/>
      <c r="U20" s="401"/>
      <c r="V20" s="416"/>
      <c r="W20" s="423"/>
      <c r="X20" s="418"/>
      <c r="Y20" s="403"/>
      <c r="Z20" s="404"/>
      <c r="AA20" s="392"/>
      <c r="AB20" s="412"/>
      <c r="AC20" s="393"/>
      <c r="AD20" s="392"/>
      <c r="AE20" s="419"/>
      <c r="AF20" s="395"/>
      <c r="AG20" s="297"/>
      <c r="AH20" s="421"/>
    </row>
    <row r="21" spans="1:34" x14ac:dyDescent="0.25">
      <c r="A21" s="390"/>
      <c r="B21" s="391"/>
      <c r="C21" s="393"/>
      <c r="D21" s="392"/>
      <c r="E21" s="395"/>
      <c r="F21" s="396"/>
      <c r="G21" s="393"/>
      <c r="H21" s="396"/>
      <c r="I21" s="403"/>
      <c r="J21" s="409" t="str">
        <f>IF(AND(J19&gt;=5,J19&lt;=10),"BAJA",IF(AND(J19&gt;=15,J19&lt;=25),"MODERADA",IF(AND(J19&gt;=30,J19&lt;=50),"ALTA",IF(AND(J19&gt;=60,J19&lt;=100),"EXTREMA",""))))</f>
        <v>BAJA</v>
      </c>
      <c r="K21" s="424"/>
      <c r="L21" s="96" t="s">
        <v>3</v>
      </c>
      <c r="M21" s="94" t="s">
        <v>12</v>
      </c>
      <c r="N21" s="95" t="str">
        <f>IF(M21="SÍ",15,"0")</f>
        <v>0</v>
      </c>
      <c r="O21" s="403"/>
      <c r="P21" s="400"/>
      <c r="Q21" s="400"/>
      <c r="R21" s="399"/>
      <c r="S21" s="400"/>
      <c r="T21" s="399"/>
      <c r="U21" s="401"/>
      <c r="V21" s="416"/>
      <c r="W21" s="423"/>
      <c r="X21" s="418"/>
      <c r="Y21" s="403"/>
      <c r="Z21" s="410" t="str">
        <f>IF(AND($Z19&gt;=5,$Z19&lt;=10),"BAJA",IF(AND($Z19&gt;=15,$Z19&lt;=25),"MODERADA",IF(AND($Z19&gt;=30,$Z19&lt;=50),"ALTA",IF(AND($Z19&gt;=60,$Z19&lt;=100),"EXTREMA",""))))</f>
        <v>BAJA</v>
      </c>
      <c r="AA21" s="392"/>
      <c r="AB21" s="412"/>
      <c r="AC21" s="393"/>
      <c r="AD21" s="392"/>
      <c r="AE21" s="419"/>
      <c r="AF21" s="395"/>
      <c r="AG21" s="297"/>
      <c r="AH21" s="421"/>
    </row>
    <row r="22" spans="1:34" x14ac:dyDescent="0.25">
      <c r="A22" s="390"/>
      <c r="B22" s="391"/>
      <c r="C22" s="393"/>
      <c r="D22" s="392"/>
      <c r="E22" s="395"/>
      <c r="F22" s="396"/>
      <c r="G22" s="393"/>
      <c r="H22" s="396"/>
      <c r="I22" s="403"/>
      <c r="J22" s="409"/>
      <c r="K22" s="424"/>
      <c r="L22" s="96" t="s">
        <v>4</v>
      </c>
      <c r="M22" s="94" t="s">
        <v>11</v>
      </c>
      <c r="N22" s="95">
        <f>IF(M22="SÍ",10,"0")</f>
        <v>10</v>
      </c>
      <c r="O22" s="403"/>
      <c r="P22" s="400"/>
      <c r="Q22" s="400"/>
      <c r="R22" s="399"/>
      <c r="S22" s="400"/>
      <c r="T22" s="399"/>
      <c r="U22" s="401"/>
      <c r="V22" s="416"/>
      <c r="W22" s="423"/>
      <c r="X22" s="418"/>
      <c r="Y22" s="403"/>
      <c r="Z22" s="410"/>
      <c r="AA22" s="392"/>
      <c r="AB22" s="412"/>
      <c r="AC22" s="393"/>
      <c r="AD22" s="392"/>
      <c r="AE22" s="419"/>
      <c r="AF22" s="395"/>
      <c r="AG22" s="297"/>
      <c r="AH22" s="421"/>
    </row>
    <row r="23" spans="1:34" ht="30" x14ac:dyDescent="0.25">
      <c r="A23" s="390"/>
      <c r="B23" s="391"/>
      <c r="C23" s="393"/>
      <c r="D23" s="392"/>
      <c r="E23" s="395"/>
      <c r="F23" s="396"/>
      <c r="G23" s="393"/>
      <c r="H23" s="396"/>
      <c r="I23" s="403"/>
      <c r="J23" s="409"/>
      <c r="K23" s="424"/>
      <c r="L23" s="93" t="s">
        <v>31</v>
      </c>
      <c r="M23" s="94" t="s">
        <v>11</v>
      </c>
      <c r="N23" s="95">
        <f>IF(M23="SÍ",15,"0")</f>
        <v>15</v>
      </c>
      <c r="O23" s="403"/>
      <c r="P23" s="400"/>
      <c r="Q23" s="400"/>
      <c r="R23" s="399"/>
      <c r="S23" s="400"/>
      <c r="T23" s="399"/>
      <c r="U23" s="401"/>
      <c r="V23" s="416"/>
      <c r="W23" s="423"/>
      <c r="X23" s="418"/>
      <c r="Y23" s="403"/>
      <c r="Z23" s="410"/>
      <c r="AA23" s="392"/>
      <c r="AB23" s="412"/>
      <c r="AC23" s="393"/>
      <c r="AD23" s="392"/>
      <c r="AE23" s="419"/>
      <c r="AF23" s="395"/>
      <c r="AG23" s="297"/>
      <c r="AH23" s="421"/>
    </row>
    <row r="24" spans="1:34" ht="30" x14ac:dyDescent="0.25">
      <c r="A24" s="390"/>
      <c r="B24" s="391"/>
      <c r="C24" s="393"/>
      <c r="D24" s="392"/>
      <c r="E24" s="395"/>
      <c r="F24" s="396"/>
      <c r="G24" s="393"/>
      <c r="H24" s="396"/>
      <c r="I24" s="403"/>
      <c r="J24" s="409"/>
      <c r="K24" s="424"/>
      <c r="L24" s="93" t="s">
        <v>5</v>
      </c>
      <c r="M24" s="94" t="s">
        <v>11</v>
      </c>
      <c r="N24" s="95">
        <f>IF(M24="SÍ",10,"0")</f>
        <v>10</v>
      </c>
      <c r="O24" s="403"/>
      <c r="P24" s="400"/>
      <c r="Q24" s="400"/>
      <c r="R24" s="399"/>
      <c r="S24" s="400"/>
      <c r="T24" s="399"/>
      <c r="U24" s="401"/>
      <c r="V24" s="416"/>
      <c r="W24" s="423"/>
      <c r="X24" s="418"/>
      <c r="Y24" s="403"/>
      <c r="Z24" s="410"/>
      <c r="AA24" s="392"/>
      <c r="AB24" s="412"/>
      <c r="AC24" s="393"/>
      <c r="AD24" s="392"/>
      <c r="AE24" s="419"/>
      <c r="AF24" s="395"/>
      <c r="AG24" s="297"/>
      <c r="AH24" s="421"/>
    </row>
    <row r="25" spans="1:34" ht="30" x14ac:dyDescent="0.25">
      <c r="A25" s="390"/>
      <c r="B25" s="391"/>
      <c r="C25" s="393"/>
      <c r="D25" s="392"/>
      <c r="E25" s="395"/>
      <c r="F25" s="396"/>
      <c r="G25" s="393"/>
      <c r="H25" s="396"/>
      <c r="I25" s="403"/>
      <c r="J25" s="409"/>
      <c r="K25" s="424"/>
      <c r="L25" s="93" t="s">
        <v>30</v>
      </c>
      <c r="M25" s="94" t="s">
        <v>11</v>
      </c>
      <c r="N25" s="95">
        <f>IF(M25="SÍ",30,"0")</f>
        <v>30</v>
      </c>
      <c r="O25" s="403"/>
      <c r="P25" s="400"/>
      <c r="Q25" s="400"/>
      <c r="R25" s="399"/>
      <c r="S25" s="400"/>
      <c r="T25" s="399"/>
      <c r="U25" s="401"/>
      <c r="V25" s="416"/>
      <c r="W25" s="423"/>
      <c r="X25" s="418"/>
      <c r="Y25" s="403"/>
      <c r="Z25" s="410"/>
      <c r="AA25" s="392"/>
      <c r="AB25" s="412"/>
      <c r="AC25" s="393"/>
      <c r="AD25" s="392"/>
      <c r="AE25" s="419"/>
      <c r="AF25" s="395"/>
      <c r="AG25" s="297"/>
      <c r="AH25" s="422"/>
    </row>
    <row r="26" spans="1:34" ht="30" x14ac:dyDescent="0.25">
      <c r="A26" s="390"/>
      <c r="B26" s="391"/>
      <c r="C26" s="392" t="s">
        <v>130</v>
      </c>
      <c r="D26" s="392" t="s">
        <v>131</v>
      </c>
      <c r="E26" s="397" t="s">
        <v>132</v>
      </c>
      <c r="F26" s="396" t="s">
        <v>13</v>
      </c>
      <c r="G26" s="393" t="str">
        <f>IF(F26="(1) RARA VEZ","1", IF(F26="(2) IMPROBABLE","2",IF(F26="(3) POSIBLE","3",IF(F26="(4) PROBABLE","4",IF(F26="(5) CASI SEGURO","5","")))))</f>
        <v>1</v>
      </c>
      <c r="H26" s="396" t="s">
        <v>18</v>
      </c>
      <c r="I26" s="403" t="str">
        <f>IF(H26="(5) MODERADO","5", IF(H26="(10) MAYOR","10",IF(H26="(20) CATASTROFICO","20","")))</f>
        <v>5</v>
      </c>
      <c r="J26" s="404">
        <f>+G26*I26</f>
        <v>5</v>
      </c>
      <c r="K26" s="405" t="s">
        <v>133</v>
      </c>
      <c r="L26" s="93" t="s">
        <v>6</v>
      </c>
      <c r="M26" s="94" t="s">
        <v>12</v>
      </c>
      <c r="N26" s="95" t="str">
        <f>IF(M26="SÍ",15,"0")</f>
        <v>0</v>
      </c>
      <c r="O26" s="406">
        <f>SUM(N26:N32)</f>
        <v>65</v>
      </c>
      <c r="P26" s="400">
        <f>IF(AND($O26&gt;=0,$O26&lt;=50),0,IF(AND($O26&gt;50,$O26&lt;=75),1,IF(AND($O26&gt;75,$O26&lt;=100),2,"")))</f>
        <v>1</v>
      </c>
      <c r="Q26" s="400">
        <f>$G26-$P26</f>
        <v>0</v>
      </c>
      <c r="R26" s="399">
        <f>IF($Q26&lt;=0,1,$Q26)</f>
        <v>1</v>
      </c>
      <c r="S26" s="400">
        <f>$I26-$P26</f>
        <v>4</v>
      </c>
      <c r="T26" s="399" t="str">
        <f>IF($S26=19,10,IF($S26=18,5,IF($S26=9,5,IF($S26=8,5,I26))))</f>
        <v>5</v>
      </c>
      <c r="U26" s="401" t="s">
        <v>8</v>
      </c>
      <c r="V26" s="416" t="str">
        <f>IF(AND($U19="PROBABILIDAD",$R19=1),$XEC$6,IF(AND($U19="PROBABILIDAD",$R19=2),$XEC$5,IF(AND($U19="PROBABILIDAD",$R19=3),$XEC$4,IF(AND($U19="PROBABILIDAD",$R19=4),$XEC$3,IF(AND($U19="PROBABILIDAD",$R19=5),$XEC$2,$F19)))))</f>
        <v>(1) RARA VEZ</v>
      </c>
      <c r="W26" s="417">
        <f>IF($U26="PROBABILIDAD",$R26,$G26)</f>
        <v>1</v>
      </c>
      <c r="X26" s="418" t="str">
        <f>IF(AND($U19="IMPACTO",$S19=18),$XEC$9,IF(AND($U19="IMPACTO",$S19=19),$XED$9,IF(AND($U19="IMPACTO",$S19=20),$XEE$9,IF(AND($U19="IMPACTO",$S19&lt;10),$XEC$9,$H19))))</f>
        <v>(5) MODERADO</v>
      </c>
      <c r="Y26" s="403" t="str">
        <f>IF($U26="IMPACTO",$T26,$I26)</f>
        <v>5</v>
      </c>
      <c r="Z26" s="404">
        <f>+W26*Y26</f>
        <v>5</v>
      </c>
      <c r="AA26" s="405" t="s">
        <v>134</v>
      </c>
      <c r="AB26" s="411">
        <v>43739</v>
      </c>
      <c r="AC26" s="405" t="s">
        <v>135</v>
      </c>
      <c r="AD26" s="392" t="s">
        <v>136</v>
      </c>
      <c r="AE26" s="419">
        <v>43707</v>
      </c>
      <c r="AF26" s="415" t="s">
        <v>137</v>
      </c>
      <c r="AG26" s="296" t="s">
        <v>119</v>
      </c>
      <c r="AH26" s="425" t="s">
        <v>138</v>
      </c>
    </row>
    <row r="27" spans="1:34" ht="30" x14ac:dyDescent="0.25">
      <c r="A27" s="390"/>
      <c r="B27" s="391"/>
      <c r="C27" s="393"/>
      <c r="D27" s="392"/>
      <c r="E27" s="398"/>
      <c r="F27" s="396"/>
      <c r="G27" s="393"/>
      <c r="H27" s="396"/>
      <c r="I27" s="403"/>
      <c r="J27" s="404"/>
      <c r="K27" s="402"/>
      <c r="L27" s="93" t="s">
        <v>7</v>
      </c>
      <c r="M27" s="94" t="s">
        <v>12</v>
      </c>
      <c r="N27" s="95" t="str">
        <f>IF(M27="SÍ",5,"0")</f>
        <v>0</v>
      </c>
      <c r="O27" s="403"/>
      <c r="P27" s="400"/>
      <c r="Q27" s="400"/>
      <c r="R27" s="399"/>
      <c r="S27" s="400"/>
      <c r="T27" s="399"/>
      <c r="U27" s="401"/>
      <c r="V27" s="416"/>
      <c r="W27" s="417"/>
      <c r="X27" s="418"/>
      <c r="Y27" s="403"/>
      <c r="Z27" s="404"/>
      <c r="AA27" s="426"/>
      <c r="AB27" s="412"/>
      <c r="AC27" s="402"/>
      <c r="AD27" s="392"/>
      <c r="AE27" s="419"/>
      <c r="AF27" s="415"/>
      <c r="AG27" s="297"/>
      <c r="AH27" s="425"/>
    </row>
    <row r="28" spans="1:34" x14ac:dyDescent="0.25">
      <c r="A28" s="390"/>
      <c r="B28" s="391"/>
      <c r="C28" s="393"/>
      <c r="D28" s="392"/>
      <c r="E28" s="398"/>
      <c r="F28" s="396"/>
      <c r="G28" s="393"/>
      <c r="H28" s="396"/>
      <c r="I28" s="403"/>
      <c r="J28" s="409" t="str">
        <f>IF(AND(J26&gt;=5,J26&lt;=10),"BAJA",IF(AND(J26&gt;=15,J26&lt;=25),"MODERADA",IF(AND(J26&gt;=30,J26&lt;=50),"ALTA",IF(AND(J26&gt;=60,J26&lt;=100),"EXTREMA",""))))</f>
        <v>BAJA</v>
      </c>
      <c r="K28" s="402"/>
      <c r="L28" s="96" t="s">
        <v>3</v>
      </c>
      <c r="M28" s="94" t="s">
        <v>12</v>
      </c>
      <c r="N28" s="95" t="str">
        <f>IF(M28="SÍ",15,"0")</f>
        <v>0</v>
      </c>
      <c r="O28" s="403"/>
      <c r="P28" s="400"/>
      <c r="Q28" s="400"/>
      <c r="R28" s="399"/>
      <c r="S28" s="400"/>
      <c r="T28" s="399"/>
      <c r="U28" s="401"/>
      <c r="V28" s="416"/>
      <c r="W28" s="417"/>
      <c r="X28" s="418"/>
      <c r="Y28" s="403"/>
      <c r="Z28" s="410" t="str">
        <f>IF(AND($Z26&gt;=5,$Z26&lt;=10),"BAJA",IF(AND($Z26&gt;=15,$Z26&lt;=25),"MODERADA",IF(AND($Z26&gt;=30,$Z26&lt;=50),"ALTA",IF(AND($Z26&gt;=60,$Z26&lt;=100),"EXTREMA",""))))</f>
        <v>BAJA</v>
      </c>
      <c r="AA28" s="426"/>
      <c r="AB28" s="412"/>
      <c r="AC28" s="402"/>
      <c r="AD28" s="392"/>
      <c r="AE28" s="419"/>
      <c r="AF28" s="415"/>
      <c r="AG28" s="297"/>
      <c r="AH28" s="425"/>
    </row>
    <row r="29" spans="1:34" x14ac:dyDescent="0.25">
      <c r="A29" s="390"/>
      <c r="B29" s="391"/>
      <c r="C29" s="393"/>
      <c r="D29" s="392"/>
      <c r="E29" s="398"/>
      <c r="F29" s="396"/>
      <c r="G29" s="393"/>
      <c r="H29" s="396"/>
      <c r="I29" s="403"/>
      <c r="J29" s="409"/>
      <c r="K29" s="402"/>
      <c r="L29" s="96" t="s">
        <v>4</v>
      </c>
      <c r="M29" s="94" t="s">
        <v>11</v>
      </c>
      <c r="N29" s="95">
        <f>IF(M29="SÍ",10,"0")</f>
        <v>10</v>
      </c>
      <c r="O29" s="403"/>
      <c r="P29" s="400"/>
      <c r="Q29" s="400"/>
      <c r="R29" s="399"/>
      <c r="S29" s="400"/>
      <c r="T29" s="399"/>
      <c r="U29" s="401"/>
      <c r="V29" s="416"/>
      <c r="W29" s="417"/>
      <c r="X29" s="418"/>
      <c r="Y29" s="403"/>
      <c r="Z29" s="410"/>
      <c r="AA29" s="426"/>
      <c r="AB29" s="412"/>
      <c r="AC29" s="402"/>
      <c r="AD29" s="392"/>
      <c r="AE29" s="419"/>
      <c r="AF29" s="415"/>
      <c r="AG29" s="297"/>
      <c r="AH29" s="425"/>
    </row>
    <row r="30" spans="1:34" ht="30" x14ac:dyDescent="0.25">
      <c r="A30" s="390"/>
      <c r="B30" s="391"/>
      <c r="C30" s="393"/>
      <c r="D30" s="392"/>
      <c r="E30" s="398"/>
      <c r="F30" s="396"/>
      <c r="G30" s="393"/>
      <c r="H30" s="396"/>
      <c r="I30" s="403"/>
      <c r="J30" s="409"/>
      <c r="K30" s="402"/>
      <c r="L30" s="93" t="s">
        <v>31</v>
      </c>
      <c r="M30" s="94" t="s">
        <v>11</v>
      </c>
      <c r="N30" s="95">
        <f>IF(M30="SÍ",15,"0")</f>
        <v>15</v>
      </c>
      <c r="O30" s="403"/>
      <c r="P30" s="400"/>
      <c r="Q30" s="400"/>
      <c r="R30" s="399"/>
      <c r="S30" s="400"/>
      <c r="T30" s="399"/>
      <c r="U30" s="401"/>
      <c r="V30" s="416"/>
      <c r="W30" s="417"/>
      <c r="X30" s="418"/>
      <c r="Y30" s="403"/>
      <c r="Z30" s="410"/>
      <c r="AA30" s="426"/>
      <c r="AB30" s="412"/>
      <c r="AC30" s="402"/>
      <c r="AD30" s="392"/>
      <c r="AE30" s="419"/>
      <c r="AF30" s="415"/>
      <c r="AG30" s="297"/>
      <c r="AH30" s="425"/>
    </row>
    <row r="31" spans="1:34" ht="30" x14ac:dyDescent="0.25">
      <c r="A31" s="390"/>
      <c r="B31" s="391"/>
      <c r="C31" s="393"/>
      <c r="D31" s="392"/>
      <c r="E31" s="398"/>
      <c r="F31" s="396"/>
      <c r="G31" s="393"/>
      <c r="H31" s="396"/>
      <c r="I31" s="403"/>
      <c r="J31" s="409"/>
      <c r="K31" s="402"/>
      <c r="L31" s="93" t="s">
        <v>5</v>
      </c>
      <c r="M31" s="94" t="s">
        <v>11</v>
      </c>
      <c r="N31" s="95">
        <f>IF(M31="SÍ",10,"0")</f>
        <v>10</v>
      </c>
      <c r="O31" s="403"/>
      <c r="P31" s="400"/>
      <c r="Q31" s="400"/>
      <c r="R31" s="399"/>
      <c r="S31" s="400"/>
      <c r="T31" s="399"/>
      <c r="U31" s="401"/>
      <c r="V31" s="416"/>
      <c r="W31" s="417"/>
      <c r="X31" s="418"/>
      <c r="Y31" s="403"/>
      <c r="Z31" s="410"/>
      <c r="AA31" s="426"/>
      <c r="AB31" s="412"/>
      <c r="AC31" s="402"/>
      <c r="AD31" s="392"/>
      <c r="AE31" s="419"/>
      <c r="AF31" s="415"/>
      <c r="AG31" s="297"/>
      <c r="AH31" s="425"/>
    </row>
    <row r="32" spans="1:34" ht="30" x14ac:dyDescent="0.25">
      <c r="A32" s="390"/>
      <c r="B32" s="391"/>
      <c r="C32" s="393"/>
      <c r="D32" s="392"/>
      <c r="E32" s="398"/>
      <c r="F32" s="396"/>
      <c r="G32" s="393"/>
      <c r="H32" s="396"/>
      <c r="I32" s="403"/>
      <c r="J32" s="409"/>
      <c r="K32" s="402"/>
      <c r="L32" s="93" t="s">
        <v>30</v>
      </c>
      <c r="M32" s="94" t="s">
        <v>11</v>
      </c>
      <c r="N32" s="95">
        <f>IF(M32="SÍ",30,"0")</f>
        <v>30</v>
      </c>
      <c r="O32" s="403"/>
      <c r="P32" s="400"/>
      <c r="Q32" s="400"/>
      <c r="R32" s="399"/>
      <c r="S32" s="400"/>
      <c r="T32" s="399"/>
      <c r="U32" s="401"/>
      <c r="V32" s="416"/>
      <c r="W32" s="417"/>
      <c r="X32" s="418"/>
      <c r="Y32" s="403"/>
      <c r="Z32" s="410"/>
      <c r="AA32" s="426"/>
      <c r="AB32" s="412"/>
      <c r="AC32" s="402"/>
      <c r="AD32" s="392"/>
      <c r="AE32" s="419"/>
      <c r="AF32" s="415"/>
      <c r="AG32" s="297"/>
      <c r="AH32" s="425"/>
    </row>
    <row r="33" spans="1:34" ht="30" x14ac:dyDescent="0.25">
      <c r="A33" s="390"/>
      <c r="B33" s="391"/>
      <c r="C33" s="392" t="s">
        <v>139</v>
      </c>
      <c r="D33" s="392" t="s">
        <v>140</v>
      </c>
      <c r="E33" s="394" t="s">
        <v>141</v>
      </c>
      <c r="F33" s="396" t="s">
        <v>15</v>
      </c>
      <c r="G33" s="393" t="str">
        <f>IF(F33="(1) RARA VEZ","1", IF(F33="(2) IMPROBABLE","2",IF(F33="(3) POSIBLE","3",IF(F33="(4) PROBABLE","4",IF(F33="(5) CASI SEGURO","5","")))))</f>
        <v>3</v>
      </c>
      <c r="H33" s="396" t="s">
        <v>18</v>
      </c>
      <c r="I33" s="403" t="str">
        <f>IF(H33="(5) MODERADO","5", IF(H33="(10) MAYOR","10",IF(H33="(20) CATASTROFICO","20","")))</f>
        <v>5</v>
      </c>
      <c r="J33" s="404">
        <f>+G33*I33</f>
        <v>15</v>
      </c>
      <c r="K33" s="405" t="s">
        <v>142</v>
      </c>
      <c r="L33" s="93" t="s">
        <v>6</v>
      </c>
      <c r="M33" s="94" t="s">
        <v>11</v>
      </c>
      <c r="N33" s="95">
        <f>IF(M33="SÍ",15,"0")</f>
        <v>15</v>
      </c>
      <c r="O33" s="406">
        <f>SUM(N33:N39)</f>
        <v>85</v>
      </c>
      <c r="P33" s="400">
        <f>IF(AND($O33&gt;=0,$O33&lt;=50),0,IF(AND($O33&gt;50,$O33&lt;=75),1,IF(AND($O33&gt;75,$O33&lt;=100),2,"")))</f>
        <v>2</v>
      </c>
      <c r="Q33" s="400">
        <f>$G33-$P33</f>
        <v>1</v>
      </c>
      <c r="R33" s="399">
        <f>IF($Q33&lt;=0,1,$Q33)</f>
        <v>1</v>
      </c>
      <c r="S33" s="400">
        <f>$I33-$P33</f>
        <v>3</v>
      </c>
      <c r="T33" s="399" t="str">
        <f>IF($S33=19,10,IF($S33=18,5,IF($S33=9,5,IF($S33=8,5,I33))))</f>
        <v>5</v>
      </c>
      <c r="U33" s="401" t="s">
        <v>9</v>
      </c>
      <c r="V33" s="416" t="str">
        <f>IF(AND($U33="PROBABILIDAD",$R33=1),$XEC$6,IF(AND($U33="PROBABILIDAD",$R33=2),$XEC$5,IF(AND($U33="PROBABILIDAD",$R33=3),$XEC$4,IF(AND($U33="PROBABILIDAD",$R33=4),$XEC$3,IF(AND($U33="PROBABILIDAD",$R33=5),$XEC$2,$F33)))))</f>
        <v>(3) POSIBLE</v>
      </c>
      <c r="W33" s="423" t="str">
        <f>IF($U33="PROBABILIDAD",$R33,$G33)</f>
        <v>3</v>
      </c>
      <c r="X33" s="418" t="str">
        <f>IF(AND($U33="IMPACTO",$S33=18),$XEC$9,IF(AND($U33="IMPACTO",$S33=19),$XED$9,IF(AND($U33="IMPACTO",$S33=20),$XEE$9,IF(AND($U33="IMPACTO",$S33&lt;10),$XEC$9,$H33))))</f>
        <v>(5) MODERADO</v>
      </c>
      <c r="Y33" s="403" t="str">
        <f>IF($U33="IMPACTO",$T33,$I33)</f>
        <v>5</v>
      </c>
      <c r="Z33" s="404">
        <f>+W33*Y33</f>
        <v>15</v>
      </c>
      <c r="AA33" s="392" t="s">
        <v>143</v>
      </c>
      <c r="AB33" s="411">
        <v>43739</v>
      </c>
      <c r="AC33" s="392" t="s">
        <v>144</v>
      </c>
      <c r="AD33" s="392" t="s">
        <v>145</v>
      </c>
      <c r="AE33" s="419">
        <v>43707</v>
      </c>
      <c r="AF33" s="392" t="s">
        <v>146</v>
      </c>
      <c r="AG33" s="392" t="s">
        <v>119</v>
      </c>
      <c r="AH33" s="392" t="s">
        <v>147</v>
      </c>
    </row>
    <row r="34" spans="1:34" ht="30" x14ac:dyDescent="0.25">
      <c r="A34" s="390"/>
      <c r="B34" s="391"/>
      <c r="C34" s="393"/>
      <c r="D34" s="393"/>
      <c r="E34" s="395"/>
      <c r="F34" s="396"/>
      <c r="G34" s="393"/>
      <c r="H34" s="396"/>
      <c r="I34" s="403"/>
      <c r="J34" s="404"/>
      <c r="K34" s="405"/>
      <c r="L34" s="93" t="s">
        <v>7</v>
      </c>
      <c r="M34" s="94" t="s">
        <v>11</v>
      </c>
      <c r="N34" s="95">
        <f>IF(M34="SÍ",5,"0")</f>
        <v>5</v>
      </c>
      <c r="O34" s="403"/>
      <c r="P34" s="400"/>
      <c r="Q34" s="400"/>
      <c r="R34" s="399"/>
      <c r="S34" s="400"/>
      <c r="T34" s="399"/>
      <c r="U34" s="401"/>
      <c r="V34" s="416"/>
      <c r="W34" s="423"/>
      <c r="X34" s="418"/>
      <c r="Y34" s="403"/>
      <c r="Z34" s="404"/>
      <c r="AA34" s="392"/>
      <c r="AB34" s="412"/>
      <c r="AC34" s="393"/>
      <c r="AD34" s="392"/>
      <c r="AE34" s="419"/>
      <c r="AF34" s="392"/>
      <c r="AG34" s="392"/>
      <c r="AH34" s="392"/>
    </row>
    <row r="35" spans="1:34" x14ac:dyDescent="0.25">
      <c r="A35" s="390"/>
      <c r="B35" s="391"/>
      <c r="C35" s="393"/>
      <c r="D35" s="393"/>
      <c r="E35" s="395"/>
      <c r="F35" s="396"/>
      <c r="G35" s="393"/>
      <c r="H35" s="396"/>
      <c r="I35" s="403"/>
      <c r="J35" s="409" t="str">
        <f>IF(AND(J33&gt;=5,J33&lt;=10),"BAJA",IF(AND(J33&gt;=15,J33&lt;=25),"MODERADA",IF(AND(J33&gt;=30,J33&lt;=50),"ALTA",IF(AND(J33&gt;=60,J33&lt;=100),"EXTREMA",""))))</f>
        <v>MODERADA</v>
      </c>
      <c r="K35" s="405"/>
      <c r="L35" s="96" t="s">
        <v>3</v>
      </c>
      <c r="M35" s="94" t="s">
        <v>12</v>
      </c>
      <c r="N35" s="95" t="str">
        <f>IF(M35="SÍ",15,"0")</f>
        <v>0</v>
      </c>
      <c r="O35" s="403"/>
      <c r="P35" s="400"/>
      <c r="Q35" s="400"/>
      <c r="R35" s="399"/>
      <c r="S35" s="400"/>
      <c r="T35" s="399"/>
      <c r="U35" s="401"/>
      <c r="V35" s="416"/>
      <c r="W35" s="423"/>
      <c r="X35" s="418"/>
      <c r="Y35" s="403"/>
      <c r="Z35" s="410" t="str">
        <f>IF(AND($Z33&gt;=5,$Z33&lt;=10),"BAJA",IF(AND($Z33&gt;=15,$Z33&lt;=25),"MODERADA",IF(AND($Z33&gt;=30,$Z33&lt;=50),"ALTA",IF(AND($Z33&gt;=60,$Z33&lt;=100),"EXTREMA",""))))</f>
        <v>MODERADA</v>
      </c>
      <c r="AA35" s="392"/>
      <c r="AB35" s="412"/>
      <c r="AC35" s="393"/>
      <c r="AD35" s="392"/>
      <c r="AE35" s="419"/>
      <c r="AF35" s="392"/>
      <c r="AG35" s="392"/>
      <c r="AH35" s="392"/>
    </row>
    <row r="36" spans="1:34" x14ac:dyDescent="0.25">
      <c r="A36" s="390"/>
      <c r="B36" s="391"/>
      <c r="C36" s="393"/>
      <c r="D36" s="393"/>
      <c r="E36" s="395"/>
      <c r="F36" s="396"/>
      <c r="G36" s="393"/>
      <c r="H36" s="396"/>
      <c r="I36" s="403"/>
      <c r="J36" s="409"/>
      <c r="K36" s="405"/>
      <c r="L36" s="96" t="s">
        <v>4</v>
      </c>
      <c r="M36" s="94" t="s">
        <v>11</v>
      </c>
      <c r="N36" s="95">
        <f>IF(M36="SÍ",10,"0")</f>
        <v>10</v>
      </c>
      <c r="O36" s="403"/>
      <c r="P36" s="400"/>
      <c r="Q36" s="400"/>
      <c r="R36" s="399"/>
      <c r="S36" s="400"/>
      <c r="T36" s="399"/>
      <c r="U36" s="401"/>
      <c r="V36" s="416"/>
      <c r="W36" s="423"/>
      <c r="X36" s="418"/>
      <c r="Y36" s="403"/>
      <c r="Z36" s="410"/>
      <c r="AA36" s="392"/>
      <c r="AB36" s="412"/>
      <c r="AC36" s="393"/>
      <c r="AD36" s="392"/>
      <c r="AE36" s="419"/>
      <c r="AF36" s="392"/>
      <c r="AG36" s="392"/>
      <c r="AH36" s="392"/>
    </row>
    <row r="37" spans="1:34" ht="30" x14ac:dyDescent="0.25">
      <c r="A37" s="390"/>
      <c r="B37" s="391"/>
      <c r="C37" s="393"/>
      <c r="D37" s="393"/>
      <c r="E37" s="395"/>
      <c r="F37" s="396"/>
      <c r="G37" s="393"/>
      <c r="H37" s="396"/>
      <c r="I37" s="403"/>
      <c r="J37" s="409"/>
      <c r="K37" s="405"/>
      <c r="L37" s="93" t="s">
        <v>31</v>
      </c>
      <c r="M37" s="94" t="s">
        <v>11</v>
      </c>
      <c r="N37" s="95">
        <f>IF(M37="SÍ",15,"0")</f>
        <v>15</v>
      </c>
      <c r="O37" s="403"/>
      <c r="P37" s="400"/>
      <c r="Q37" s="400"/>
      <c r="R37" s="399"/>
      <c r="S37" s="400"/>
      <c r="T37" s="399"/>
      <c r="U37" s="401"/>
      <c r="V37" s="416"/>
      <c r="W37" s="423"/>
      <c r="X37" s="418"/>
      <c r="Y37" s="403"/>
      <c r="Z37" s="410"/>
      <c r="AA37" s="392"/>
      <c r="AB37" s="412"/>
      <c r="AC37" s="393"/>
      <c r="AD37" s="392"/>
      <c r="AE37" s="419"/>
      <c r="AF37" s="392"/>
      <c r="AG37" s="392"/>
      <c r="AH37" s="392"/>
    </row>
    <row r="38" spans="1:34" ht="30" x14ac:dyDescent="0.25">
      <c r="A38" s="390"/>
      <c r="B38" s="391"/>
      <c r="C38" s="393"/>
      <c r="D38" s="393"/>
      <c r="E38" s="395"/>
      <c r="F38" s="396"/>
      <c r="G38" s="393"/>
      <c r="H38" s="396"/>
      <c r="I38" s="403"/>
      <c r="J38" s="409"/>
      <c r="K38" s="405"/>
      <c r="L38" s="93" t="s">
        <v>5</v>
      </c>
      <c r="M38" s="94" t="s">
        <v>11</v>
      </c>
      <c r="N38" s="95">
        <f>IF(M38="SÍ",10,"0")</f>
        <v>10</v>
      </c>
      <c r="O38" s="403"/>
      <c r="P38" s="400"/>
      <c r="Q38" s="400"/>
      <c r="R38" s="399"/>
      <c r="S38" s="400"/>
      <c r="T38" s="399"/>
      <c r="U38" s="401"/>
      <c r="V38" s="416"/>
      <c r="W38" s="423"/>
      <c r="X38" s="418"/>
      <c r="Y38" s="403"/>
      <c r="Z38" s="410"/>
      <c r="AA38" s="392"/>
      <c r="AB38" s="412"/>
      <c r="AC38" s="393"/>
      <c r="AD38" s="392"/>
      <c r="AE38" s="419"/>
      <c r="AF38" s="392"/>
      <c r="AG38" s="392"/>
      <c r="AH38" s="392"/>
    </row>
    <row r="39" spans="1:34" ht="30" x14ac:dyDescent="0.25">
      <c r="A39" s="390"/>
      <c r="B39" s="391"/>
      <c r="C39" s="393"/>
      <c r="D39" s="393"/>
      <c r="E39" s="395"/>
      <c r="F39" s="396"/>
      <c r="G39" s="393"/>
      <c r="H39" s="396"/>
      <c r="I39" s="403"/>
      <c r="J39" s="409"/>
      <c r="K39" s="405"/>
      <c r="L39" s="93" t="s">
        <v>30</v>
      </c>
      <c r="M39" s="94" t="s">
        <v>11</v>
      </c>
      <c r="N39" s="95">
        <f>IF(M39="SÍ",30,"0")</f>
        <v>30</v>
      </c>
      <c r="O39" s="403"/>
      <c r="P39" s="400"/>
      <c r="Q39" s="400"/>
      <c r="R39" s="399"/>
      <c r="S39" s="400"/>
      <c r="T39" s="399"/>
      <c r="U39" s="401"/>
      <c r="V39" s="416"/>
      <c r="W39" s="423"/>
      <c r="X39" s="418"/>
      <c r="Y39" s="403"/>
      <c r="Z39" s="410"/>
      <c r="AA39" s="392"/>
      <c r="AB39" s="412"/>
      <c r="AC39" s="393"/>
      <c r="AD39" s="392"/>
      <c r="AE39" s="419"/>
      <c r="AF39" s="392"/>
      <c r="AG39" s="392"/>
      <c r="AH39" s="392"/>
    </row>
    <row r="40" spans="1:34" x14ac:dyDescent="0.25">
      <c r="A40" s="428" t="s">
        <v>52</v>
      </c>
      <c r="B40" s="428"/>
      <c r="C40" s="428"/>
      <c r="D40" s="428"/>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row>
    <row r="41" spans="1:34" ht="18.75" x14ac:dyDescent="0.25">
      <c r="A41" s="180" t="s">
        <v>29</v>
      </c>
      <c r="B41" s="180"/>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row>
    <row r="42" spans="1:34" ht="15.75" x14ac:dyDescent="0.25">
      <c r="A42" s="182" t="s">
        <v>71</v>
      </c>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4"/>
      <c r="AC42" s="185" t="s">
        <v>48</v>
      </c>
      <c r="AD42" s="185"/>
      <c r="AE42" s="185"/>
      <c r="AF42" s="185" t="s">
        <v>25</v>
      </c>
      <c r="AG42" s="185"/>
      <c r="AH42" s="185"/>
    </row>
    <row r="43" spans="1:34" s="6" customFormat="1" ht="15.75" x14ac:dyDescent="0.25">
      <c r="A43" s="189" t="s">
        <v>148</v>
      </c>
      <c r="B43" s="190"/>
      <c r="C43" s="190"/>
      <c r="D43" s="190"/>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1"/>
      <c r="AC43" s="427">
        <v>43496</v>
      </c>
      <c r="AD43" s="190"/>
      <c r="AE43" s="190"/>
      <c r="AF43" s="190" t="s">
        <v>149</v>
      </c>
      <c r="AG43" s="190"/>
      <c r="AH43" s="190"/>
    </row>
    <row r="44" spans="1:34" s="6" customFormat="1" ht="15.75" x14ac:dyDescent="0.25">
      <c r="A44" s="439" t="s">
        <v>150</v>
      </c>
      <c r="B44" s="440"/>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1"/>
      <c r="AC44" s="442"/>
      <c r="AD44" s="443"/>
      <c r="AE44" s="443"/>
      <c r="AF44" s="190" t="s">
        <v>149</v>
      </c>
      <c r="AG44" s="190"/>
      <c r="AH44" s="190"/>
    </row>
    <row r="45" spans="1:34" s="6" customFormat="1" ht="15.75" x14ac:dyDescent="0.25">
      <c r="A45" s="189" t="s">
        <v>151</v>
      </c>
      <c r="B45" s="190"/>
      <c r="C45" s="190"/>
      <c r="D45" s="190"/>
      <c r="E45" s="190"/>
      <c r="F45" s="190"/>
      <c r="G45" s="190"/>
      <c r="H45" s="190"/>
      <c r="I45" s="190"/>
      <c r="J45" s="190"/>
      <c r="K45" s="190"/>
      <c r="L45" s="190"/>
      <c r="M45" s="190"/>
      <c r="N45" s="190"/>
      <c r="O45" s="190"/>
      <c r="P45" s="190"/>
      <c r="Q45" s="190"/>
      <c r="R45" s="190"/>
      <c r="S45" s="190"/>
      <c r="T45" s="190"/>
      <c r="U45" s="190"/>
      <c r="V45" s="190"/>
      <c r="W45" s="190"/>
      <c r="X45" s="190"/>
      <c r="Y45" s="190"/>
      <c r="Z45" s="190"/>
      <c r="AA45" s="190"/>
      <c r="AB45" s="191"/>
      <c r="AC45" s="427">
        <v>43587</v>
      </c>
      <c r="AD45" s="190"/>
      <c r="AE45" s="190"/>
      <c r="AF45" s="190" t="s">
        <v>149</v>
      </c>
      <c r="AG45" s="190"/>
      <c r="AH45" s="190"/>
    </row>
    <row r="46" spans="1:34" s="6" customFormat="1" ht="15.75" x14ac:dyDescent="0.25">
      <c r="A46" s="189" t="s">
        <v>152</v>
      </c>
      <c r="B46" s="190"/>
      <c r="C46" s="190"/>
      <c r="D46" s="190"/>
      <c r="E46" s="190"/>
      <c r="F46" s="190"/>
      <c r="G46" s="190"/>
      <c r="H46" s="190"/>
      <c r="I46" s="190"/>
      <c r="J46" s="190"/>
      <c r="K46" s="190"/>
      <c r="L46" s="190"/>
      <c r="M46" s="190"/>
      <c r="N46" s="190"/>
      <c r="O46" s="190"/>
      <c r="P46" s="190"/>
      <c r="Q46" s="190"/>
      <c r="R46" s="190"/>
      <c r="S46" s="190"/>
      <c r="T46" s="190"/>
      <c r="U46" s="190"/>
      <c r="V46" s="190"/>
      <c r="W46" s="190"/>
      <c r="X46" s="190"/>
      <c r="Y46" s="190"/>
      <c r="Z46" s="190"/>
      <c r="AA46" s="190"/>
      <c r="AB46" s="191"/>
      <c r="AC46" s="427">
        <v>43707</v>
      </c>
      <c r="AD46" s="190"/>
      <c r="AE46" s="190"/>
      <c r="AF46" s="190" t="s">
        <v>149</v>
      </c>
      <c r="AG46" s="190"/>
      <c r="AH46" s="190"/>
    </row>
    <row r="47" spans="1:34" x14ac:dyDescent="0.25">
      <c r="A47" s="435"/>
      <c r="B47" s="436"/>
      <c r="C47" s="436"/>
      <c r="D47" s="436"/>
      <c r="E47" s="436"/>
      <c r="F47" s="436"/>
      <c r="G47" s="436"/>
      <c r="H47" s="436"/>
      <c r="I47" s="436"/>
      <c r="J47" s="436"/>
      <c r="K47" s="436"/>
      <c r="L47" s="436"/>
      <c r="M47" s="436"/>
      <c r="N47" s="436"/>
      <c r="O47" s="436"/>
      <c r="P47" s="436"/>
      <c r="Q47" s="436"/>
      <c r="R47" s="436"/>
      <c r="S47" s="436"/>
      <c r="T47" s="436"/>
      <c r="U47" s="436"/>
      <c r="V47" s="436"/>
      <c r="W47" s="436"/>
      <c r="X47" s="436"/>
      <c r="Y47" s="436"/>
      <c r="Z47" s="436"/>
      <c r="AA47" s="436"/>
      <c r="AB47" s="437"/>
      <c r="AC47" s="438"/>
      <c r="AD47" s="438"/>
      <c r="AE47" s="438"/>
      <c r="AF47" s="438"/>
      <c r="AG47" s="438"/>
      <c r="AH47" s="438"/>
    </row>
    <row r="48" spans="1:34" x14ac:dyDescent="0.25">
      <c r="A48" s="165" t="s">
        <v>32</v>
      </c>
      <c r="B48" s="166"/>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7"/>
    </row>
    <row r="49" spans="1:34" s="30" customFormat="1" x14ac:dyDescent="0.25">
      <c r="A49" s="169" t="s">
        <v>25</v>
      </c>
      <c r="B49" s="169"/>
      <c r="C49" s="169"/>
      <c r="D49" s="169"/>
      <c r="E49" s="169"/>
      <c r="F49" s="169" t="s">
        <v>62</v>
      </c>
      <c r="G49" s="169"/>
      <c r="H49" s="169"/>
      <c r="I49" s="169"/>
      <c r="J49" s="169"/>
      <c r="K49" s="169"/>
      <c r="L49" s="169"/>
      <c r="M49" s="168" t="s">
        <v>75</v>
      </c>
      <c r="N49" s="169"/>
      <c r="O49" s="169"/>
      <c r="P49" s="169"/>
      <c r="Q49" s="169"/>
      <c r="R49" s="169"/>
      <c r="S49" s="169"/>
      <c r="T49" s="169"/>
      <c r="U49" s="169"/>
      <c r="V49" s="169"/>
      <c r="W49" s="169"/>
      <c r="X49" s="169"/>
      <c r="Y49" s="169"/>
      <c r="Z49" s="169"/>
      <c r="AA49" s="169"/>
      <c r="AB49" s="169"/>
      <c r="AC49" s="169"/>
      <c r="AD49" s="168" t="str">
        <f>IF(Z7="X","APOYO OFICINA ASESORA DE PLANEACIÓN","APOYO OFICINA DE CONTROL INTERNO")</f>
        <v>APOYO OFICINA DE CONTROL INTERNO</v>
      </c>
      <c r="AE49" s="168"/>
      <c r="AF49" s="168"/>
      <c r="AG49" s="168"/>
      <c r="AH49" s="168"/>
    </row>
    <row r="50" spans="1:34" s="30" customFormat="1" x14ac:dyDescent="0.25">
      <c r="A50" s="98" t="s">
        <v>72</v>
      </c>
      <c r="B50" s="432" t="s">
        <v>153</v>
      </c>
      <c r="C50" s="433"/>
      <c r="D50" s="433"/>
      <c r="E50" s="433"/>
      <c r="F50" s="98" t="s">
        <v>72</v>
      </c>
      <c r="G50" s="99"/>
      <c r="H50" s="168" t="s">
        <v>154</v>
      </c>
      <c r="I50" s="169"/>
      <c r="J50" s="169"/>
      <c r="K50" s="169"/>
      <c r="L50" s="169"/>
      <c r="M50" s="431" t="s">
        <v>27</v>
      </c>
      <c r="N50" s="431"/>
      <c r="O50" s="431"/>
      <c r="P50" s="431"/>
      <c r="Q50" s="431"/>
      <c r="R50" s="431"/>
      <c r="S50" s="431"/>
      <c r="T50" s="431"/>
      <c r="U50" s="431"/>
      <c r="V50" s="434" t="s">
        <v>105</v>
      </c>
      <c r="W50" s="434"/>
      <c r="X50" s="434"/>
      <c r="Y50" s="434"/>
      <c r="Z50" s="434"/>
      <c r="AA50" s="434"/>
      <c r="AB50" s="434"/>
      <c r="AC50" s="434"/>
      <c r="AD50" s="100" t="s">
        <v>27</v>
      </c>
      <c r="AE50" s="434"/>
      <c r="AF50" s="434"/>
      <c r="AG50" s="434"/>
      <c r="AH50" s="434"/>
    </row>
    <row r="51" spans="1:34" x14ac:dyDescent="0.25">
      <c r="A51" s="98" t="s">
        <v>73</v>
      </c>
      <c r="B51" s="429" t="s">
        <v>155</v>
      </c>
      <c r="C51" s="430"/>
      <c r="D51" s="430"/>
      <c r="E51" s="430"/>
      <c r="F51" s="98" t="s">
        <v>74</v>
      </c>
      <c r="G51" s="99"/>
      <c r="H51" s="429" t="s">
        <v>156</v>
      </c>
      <c r="I51" s="430"/>
      <c r="J51" s="430"/>
      <c r="K51" s="430"/>
      <c r="L51" s="430"/>
      <c r="M51" s="431" t="s">
        <v>28</v>
      </c>
      <c r="N51" s="431"/>
      <c r="O51" s="431"/>
      <c r="P51" s="431"/>
      <c r="Q51" s="431"/>
      <c r="R51" s="431"/>
      <c r="S51" s="431"/>
      <c r="T51" s="431"/>
      <c r="U51" s="431"/>
      <c r="V51" s="393" t="s">
        <v>108</v>
      </c>
      <c r="W51" s="393"/>
      <c r="X51" s="393"/>
      <c r="Y51" s="393"/>
      <c r="Z51" s="393"/>
      <c r="AA51" s="393"/>
      <c r="AB51" s="393"/>
      <c r="AC51" s="393"/>
      <c r="AD51" s="100" t="s">
        <v>28</v>
      </c>
      <c r="AE51" s="393"/>
      <c r="AF51" s="393"/>
      <c r="AG51" s="393"/>
      <c r="AH51" s="393"/>
    </row>
    <row r="52" spans="1:34" x14ac:dyDescent="0.25">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row>
  </sheetData>
  <mergeCells count="185">
    <mergeCell ref="B51:E51"/>
    <mergeCell ref="H51:L51"/>
    <mergeCell ref="M51:U51"/>
    <mergeCell ref="V51:AC51"/>
    <mergeCell ref="AE51:AH51"/>
    <mergeCell ref="A48:AH48"/>
    <mergeCell ref="A49:E49"/>
    <mergeCell ref="F49:L49"/>
    <mergeCell ref="M49:AC49"/>
    <mergeCell ref="AD49:AH49"/>
    <mergeCell ref="B50:E50"/>
    <mergeCell ref="H50:L50"/>
    <mergeCell ref="M50:U50"/>
    <mergeCell ref="V50:AC50"/>
    <mergeCell ref="AE50:AH50"/>
    <mergeCell ref="A46:AB46"/>
    <mergeCell ref="AC46:AE46"/>
    <mergeCell ref="AF46:AH46"/>
    <mergeCell ref="A47:AB47"/>
    <mergeCell ref="AC47:AE47"/>
    <mergeCell ref="AF47:AH47"/>
    <mergeCell ref="A44:AB44"/>
    <mergeCell ref="AC44:AE44"/>
    <mergeCell ref="AF44:AH44"/>
    <mergeCell ref="A45:AB45"/>
    <mergeCell ref="AC45:AE45"/>
    <mergeCell ref="AF45:AH45"/>
    <mergeCell ref="A40:AH40"/>
    <mergeCell ref="A41:AH41"/>
    <mergeCell ref="A42:AB42"/>
    <mergeCell ref="AC42:AE42"/>
    <mergeCell ref="AF42:AH42"/>
    <mergeCell ref="A43:AB43"/>
    <mergeCell ref="AC43:AE43"/>
    <mergeCell ref="AF43:AH43"/>
    <mergeCell ref="AE33:AE39"/>
    <mergeCell ref="AF33:AF39"/>
    <mergeCell ref="AG33:AG39"/>
    <mergeCell ref="AH33:AH39"/>
    <mergeCell ref="J35:J39"/>
    <mergeCell ref="Z35:Z39"/>
    <mergeCell ref="Y33:Y39"/>
    <mergeCell ref="Z33:Z34"/>
    <mergeCell ref="AA33:AA39"/>
    <mergeCell ref="AB33:AB39"/>
    <mergeCell ref="AC33:AC39"/>
    <mergeCell ref="AD33:AD39"/>
    <mergeCell ref="S33:S39"/>
    <mergeCell ref="T33:T39"/>
    <mergeCell ref="U33:U39"/>
    <mergeCell ref="V33:V39"/>
    <mergeCell ref="W33:W39"/>
    <mergeCell ref="X33:X39"/>
    <mergeCell ref="J33:J34"/>
    <mergeCell ref="K33:K39"/>
    <mergeCell ref="O33:O39"/>
    <mergeCell ref="P33:P39"/>
    <mergeCell ref="Q33:Q39"/>
    <mergeCell ref="R33:R39"/>
    <mergeCell ref="AH26:AH32"/>
    <mergeCell ref="J28:J32"/>
    <mergeCell ref="Z28:Z32"/>
    <mergeCell ref="C33:C39"/>
    <mergeCell ref="D33:D39"/>
    <mergeCell ref="E33:E39"/>
    <mergeCell ref="F33:F39"/>
    <mergeCell ref="G33:G39"/>
    <mergeCell ref="H33:H39"/>
    <mergeCell ref="I33:I39"/>
    <mergeCell ref="AB26:AB32"/>
    <mergeCell ref="AC26:AC32"/>
    <mergeCell ref="AD26:AD32"/>
    <mergeCell ref="AE26:AE32"/>
    <mergeCell ref="AF26:AF32"/>
    <mergeCell ref="AG26:AG32"/>
    <mergeCell ref="V26:V32"/>
    <mergeCell ref="W26:W32"/>
    <mergeCell ref="X26:X32"/>
    <mergeCell ref="Y26:Y32"/>
    <mergeCell ref="Z26:Z27"/>
    <mergeCell ref="AA26:AA32"/>
    <mergeCell ref="P26:P32"/>
    <mergeCell ref="Q26:Q32"/>
    <mergeCell ref="R26:R32"/>
    <mergeCell ref="S26:S32"/>
    <mergeCell ref="T26:T32"/>
    <mergeCell ref="U26:U32"/>
    <mergeCell ref="G26:G32"/>
    <mergeCell ref="H26:H32"/>
    <mergeCell ref="I26:I32"/>
    <mergeCell ref="J26:J27"/>
    <mergeCell ref="K26:K32"/>
    <mergeCell ref="O26:O32"/>
    <mergeCell ref="AE19:AE25"/>
    <mergeCell ref="AF19:AF25"/>
    <mergeCell ref="AG19:AG25"/>
    <mergeCell ref="AH19:AH25"/>
    <mergeCell ref="J21:J25"/>
    <mergeCell ref="Z21:Z25"/>
    <mergeCell ref="Y19:Y25"/>
    <mergeCell ref="Z19:Z20"/>
    <mergeCell ref="AA19:AA25"/>
    <mergeCell ref="AB19:AB25"/>
    <mergeCell ref="AC19:AC25"/>
    <mergeCell ref="AD19:AD25"/>
    <mergeCell ref="S19:S25"/>
    <mergeCell ref="T19:T25"/>
    <mergeCell ref="U19:U25"/>
    <mergeCell ref="V19:V25"/>
    <mergeCell ref="W19:W25"/>
    <mergeCell ref="X19:X25"/>
    <mergeCell ref="J19:J20"/>
    <mergeCell ref="K19:K25"/>
    <mergeCell ref="O19:O25"/>
    <mergeCell ref="P19:P25"/>
    <mergeCell ref="Q19:Q25"/>
    <mergeCell ref="R19:R25"/>
    <mergeCell ref="AH12:AH18"/>
    <mergeCell ref="J14:J18"/>
    <mergeCell ref="Z14:Z18"/>
    <mergeCell ref="C19:C25"/>
    <mergeCell ref="D19:D25"/>
    <mergeCell ref="E19:E25"/>
    <mergeCell ref="F19:F25"/>
    <mergeCell ref="G19:G25"/>
    <mergeCell ref="H19:H25"/>
    <mergeCell ref="I19:I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R12:R18"/>
    <mergeCell ref="S12:S18"/>
    <mergeCell ref="T12:T18"/>
    <mergeCell ref="U12:U18"/>
    <mergeCell ref="G12:G18"/>
    <mergeCell ref="H12:H18"/>
    <mergeCell ref="I12:I18"/>
    <mergeCell ref="J12:J13"/>
    <mergeCell ref="K12:K18"/>
    <mergeCell ref="O12:O18"/>
    <mergeCell ref="A12:A39"/>
    <mergeCell ref="B12:B39"/>
    <mergeCell ref="C12:C18"/>
    <mergeCell ref="D12:D18"/>
    <mergeCell ref="E12:E18"/>
    <mergeCell ref="F12:F18"/>
    <mergeCell ref="C26:C32"/>
    <mergeCell ref="D26:D32"/>
    <mergeCell ref="E26:E32"/>
    <mergeCell ref="F26:F32"/>
    <mergeCell ref="AA8:AD10"/>
    <mergeCell ref="AE8:AH10"/>
    <mergeCell ref="XEC8:XED8"/>
    <mergeCell ref="A9:A11"/>
    <mergeCell ref="B9:B11"/>
    <mergeCell ref="C9:C11"/>
    <mergeCell ref="D9:D11"/>
    <mergeCell ref="E9:E11"/>
    <mergeCell ref="A7:B7"/>
    <mergeCell ref="C7:E7"/>
    <mergeCell ref="F7:L7"/>
    <mergeCell ref="M7:V7"/>
    <mergeCell ref="AE7:AF7"/>
    <mergeCell ref="XEC7:XED7"/>
    <mergeCell ref="F9:J9"/>
    <mergeCell ref="K9:K11"/>
    <mergeCell ref="L9:Z9"/>
    <mergeCell ref="F10:J10"/>
    <mergeCell ref="L10:L11"/>
    <mergeCell ref="M10:M11"/>
    <mergeCell ref="U10:U11"/>
    <mergeCell ref="V10:Z10"/>
    <mergeCell ref="A8:E8"/>
    <mergeCell ref="F8:Z8"/>
  </mergeCells>
  <conditionalFormatting sqref="J12:J18">
    <cfRule type="expression" dxfId="155" priority="29">
      <formula>$J$14="BAJA"</formula>
    </cfRule>
    <cfRule type="expression" dxfId="154" priority="30">
      <formula>$J$14="MODERADA"</formula>
    </cfRule>
    <cfRule type="expression" dxfId="153" priority="31">
      <formula>$J$14="ALTA"</formula>
    </cfRule>
    <cfRule type="expression" dxfId="152" priority="32">
      <formula>$J$14="EXTREMA"</formula>
    </cfRule>
  </conditionalFormatting>
  <conditionalFormatting sqref="Z12:Z18">
    <cfRule type="expression" dxfId="151" priority="25">
      <formula>$Z$14="MODERADA"</formula>
    </cfRule>
    <cfRule type="expression" dxfId="150" priority="26">
      <formula>$Z$14="EXTREMA"</formula>
    </cfRule>
    <cfRule type="expression" dxfId="149" priority="27">
      <formula>$Z$14="ALTA"</formula>
    </cfRule>
    <cfRule type="expression" dxfId="148" priority="28">
      <formula>$Z$14="BAJA"</formula>
    </cfRule>
  </conditionalFormatting>
  <conditionalFormatting sqref="Z19:Z25">
    <cfRule type="expression" dxfId="147" priority="21">
      <formula>$Z$21="MODERADA"</formula>
    </cfRule>
    <cfRule type="expression" dxfId="146" priority="22">
      <formula>$Z$21="EXTREMA"</formula>
    </cfRule>
    <cfRule type="expression" dxfId="145" priority="23">
      <formula>$Z$21="ALTA"</formula>
    </cfRule>
    <cfRule type="expression" dxfId="144" priority="24">
      <formula>$Z$21="BAJA"</formula>
    </cfRule>
  </conditionalFormatting>
  <conditionalFormatting sqref="J19 J21">
    <cfRule type="expression" dxfId="143" priority="17">
      <formula>$J$21="BAJA"</formula>
    </cfRule>
    <cfRule type="expression" dxfId="142" priority="18">
      <formula>$J$21="MODERADA"</formula>
    </cfRule>
    <cfRule type="expression" dxfId="141" priority="19">
      <formula>$J$21="ALTA"</formula>
    </cfRule>
    <cfRule type="expression" dxfId="140" priority="20">
      <formula>$J$21="EXTREMA"</formula>
    </cfRule>
  </conditionalFormatting>
  <conditionalFormatting sqref="Z26:Z32">
    <cfRule type="expression" dxfId="139" priority="13">
      <formula>$Z$14="MODERADA"</formula>
    </cfRule>
    <cfRule type="expression" dxfId="138" priority="14">
      <formula>$Z$14="EXTREMA"</formula>
    </cfRule>
    <cfRule type="expression" dxfId="137" priority="15">
      <formula>$Z$14="ALTA"</formula>
    </cfRule>
    <cfRule type="expression" dxfId="136" priority="16">
      <formula>$Z$14="BAJA"</formula>
    </cfRule>
  </conditionalFormatting>
  <conditionalFormatting sqref="J26 J28">
    <cfRule type="expression" dxfId="135" priority="9">
      <formula>$J$28="BAJA"</formula>
    </cfRule>
    <cfRule type="expression" dxfId="134" priority="10">
      <formula>$J$28="MODERADA"</formula>
    </cfRule>
    <cfRule type="expression" dxfId="133" priority="11">
      <formula>$J$28="ALTA"</formula>
    </cfRule>
    <cfRule type="expression" dxfId="132" priority="12">
      <formula>$J$28="EXTREMA"</formula>
    </cfRule>
  </conditionalFormatting>
  <conditionalFormatting sqref="Z33:Z39">
    <cfRule type="expression" dxfId="131" priority="5">
      <formula>$Z$35="MODERADA"</formula>
    </cfRule>
    <cfRule type="expression" dxfId="130" priority="6">
      <formula>$Z$35="EXTREMA"</formula>
    </cfRule>
    <cfRule type="expression" dxfId="129" priority="7">
      <formula>$Z$35="ALTA"</formula>
    </cfRule>
    <cfRule type="expression" dxfId="128" priority="8">
      <formula>$Z$35="BAJA"</formula>
    </cfRule>
  </conditionalFormatting>
  <conditionalFormatting sqref="J33 J35">
    <cfRule type="expression" dxfId="127" priority="1">
      <formula>$J$35="BAJA"</formula>
    </cfRule>
    <cfRule type="expression" dxfId="126" priority="2">
      <formula>$J$35="MODERADA"</formula>
    </cfRule>
    <cfRule type="expression" dxfId="125" priority="3">
      <formula>$J$35="ALTA"</formula>
    </cfRule>
    <cfRule type="expression" dxfId="124" priority="4">
      <formula>$J$35="EXTREMA"</formula>
    </cfRule>
  </conditionalFormatting>
  <dataValidations count="4">
    <dataValidation type="list" allowBlank="1" showInputMessage="1" showErrorMessage="1" sqref="H12:H39">
      <formula1>$XEC$9:$XEE$9</formula1>
    </dataValidation>
    <dataValidation type="list" allowBlank="1" showInputMessage="1" showErrorMessage="1" sqref="F12:F39">
      <formula1>$XEC$2:$XEC$6</formula1>
    </dataValidation>
    <dataValidation type="list" allowBlank="1" showInputMessage="1" showErrorMessage="1" sqref="M12:M39">
      <formula1>$XEC$11:$XED$11</formula1>
    </dataValidation>
    <dataValidation type="list" allowBlank="1" showInputMessage="1" showErrorMessage="1" sqref="U12:U39">
      <formula1>$XEE$11:$XFD$11</formula1>
    </dataValidation>
  </dataValidations>
  <hyperlinks>
    <hyperlink ref="B51" r:id="rId1"/>
    <hyperlink ref="H51"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50"/>
  <sheetViews>
    <sheetView topLeftCell="H1" zoomScale="40" zoomScaleNormal="40" workbookViewId="0">
      <selection activeCell="K12" sqref="K12:K18"/>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3.85546875" style="1" customWidth="1"/>
    <col min="7" max="7" width="3.85546875" style="1" hidden="1" customWidth="1"/>
    <col min="8" max="8" width="18.28515625" style="1" customWidth="1"/>
    <col min="9" max="9" width="3.85546875" style="1" hidden="1" customWidth="1"/>
    <col min="10" max="10" width="17.140625" style="1" customWidth="1"/>
    <col min="11" max="11" width="37.570312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4.285156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30.85546875" style="1" customWidth="1"/>
    <col min="33" max="33" width="19.140625" style="1" customWidth="1"/>
    <col min="34" max="34" width="16.140625" style="1" customWidth="1"/>
    <col min="35" max="16384" width="11.42578125" style="1"/>
  </cols>
  <sheetData>
    <row r="1" spans="1:34 16374:16377" s="23" customFormat="1" ht="14.25" customHeight="1"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XET1" s="20" t="s">
        <v>1</v>
      </c>
      <c r="XEU1" s="21" t="s">
        <v>2</v>
      </c>
      <c r="XEV1" s="22"/>
    </row>
    <row r="2" spans="1:34 16374:16377" s="23" customFormat="1" ht="14.25" customHeight="1"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XET2" s="23" t="s">
        <v>17</v>
      </c>
      <c r="XEU2" s="23">
        <v>5</v>
      </c>
      <c r="XEV2" s="24"/>
    </row>
    <row r="3" spans="1:34 16374:16377" s="23" customFormat="1" ht="14.25"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XET3" s="23" t="s">
        <v>16</v>
      </c>
      <c r="XEU3" s="23">
        <v>4</v>
      </c>
      <c r="XEV3" s="24"/>
    </row>
    <row r="4" spans="1:34 16374:16377" s="23" customFormat="1" ht="14.25" customHeight="1"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XET4" s="23" t="s">
        <v>15</v>
      </c>
      <c r="XEU4" s="23">
        <v>3</v>
      </c>
      <c r="XEV4" s="24"/>
    </row>
    <row r="5" spans="1:34 16374:16377" s="23" customFormat="1" ht="14.25"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XET5" s="23" t="s">
        <v>14</v>
      </c>
      <c r="XEU5" s="23">
        <v>2</v>
      </c>
      <c r="XEV5" s="24"/>
    </row>
    <row r="6" spans="1:34 16374:16377" s="23" customFormat="1" ht="14.2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XET6" s="23" t="s">
        <v>13</v>
      </c>
      <c r="XEU6" s="23">
        <v>1</v>
      </c>
      <c r="XEV6" s="24"/>
    </row>
    <row r="7" spans="1:34 16374:16377" s="29" customFormat="1" ht="21" customHeight="1" thickBot="1" x14ac:dyDescent="0.3">
      <c r="A7" s="303" t="s">
        <v>53</v>
      </c>
      <c r="B7" s="303"/>
      <c r="C7" s="304">
        <v>43707</v>
      </c>
      <c r="D7" s="305"/>
      <c r="E7" s="305"/>
      <c r="F7" s="306"/>
      <c r="G7" s="306"/>
      <c r="H7" s="306"/>
      <c r="I7" s="306"/>
      <c r="J7" s="306"/>
      <c r="K7" s="306"/>
      <c r="L7" s="306"/>
      <c r="M7" s="307" t="s">
        <v>67</v>
      </c>
      <c r="N7" s="307"/>
      <c r="O7" s="307"/>
      <c r="P7" s="307"/>
      <c r="Q7" s="307"/>
      <c r="R7" s="307"/>
      <c r="S7" s="307"/>
      <c r="T7" s="307"/>
      <c r="U7" s="307"/>
      <c r="V7" s="308"/>
      <c r="W7" s="33"/>
      <c r="X7" s="34" t="s">
        <v>63</v>
      </c>
      <c r="Y7" s="35"/>
      <c r="Z7" s="54"/>
      <c r="AA7" s="34" t="s">
        <v>64</v>
      </c>
      <c r="AB7" s="54"/>
      <c r="AC7" s="34" t="s">
        <v>65</v>
      </c>
      <c r="AD7" s="54" t="s">
        <v>76</v>
      </c>
      <c r="AE7" s="309" t="s">
        <v>66</v>
      </c>
      <c r="AF7" s="310"/>
      <c r="AG7" s="70"/>
      <c r="AH7" s="33"/>
      <c r="XET7" s="286" t="s">
        <v>0</v>
      </c>
      <c r="XEU7" s="287"/>
    </row>
    <row r="8" spans="1:34 16374:16377" s="29" customFormat="1" ht="18.75" customHeight="1" x14ac:dyDescent="0.25">
      <c r="A8" s="330" t="s">
        <v>46</v>
      </c>
      <c r="B8" s="331"/>
      <c r="C8" s="331"/>
      <c r="D8" s="331"/>
      <c r="E8" s="332"/>
      <c r="F8" s="333" t="s">
        <v>21</v>
      </c>
      <c r="G8" s="334"/>
      <c r="H8" s="334"/>
      <c r="I8" s="334"/>
      <c r="J8" s="334"/>
      <c r="K8" s="334"/>
      <c r="L8" s="334"/>
      <c r="M8" s="334"/>
      <c r="N8" s="334"/>
      <c r="O8" s="334"/>
      <c r="P8" s="334"/>
      <c r="Q8" s="334"/>
      <c r="R8" s="334"/>
      <c r="S8" s="334"/>
      <c r="T8" s="334"/>
      <c r="U8" s="334"/>
      <c r="V8" s="334"/>
      <c r="W8" s="334"/>
      <c r="X8" s="334"/>
      <c r="Y8" s="334"/>
      <c r="Z8" s="335"/>
      <c r="AA8" s="268" t="s">
        <v>43</v>
      </c>
      <c r="AB8" s="269"/>
      <c r="AC8" s="269"/>
      <c r="AD8" s="270"/>
      <c r="AE8" s="277" t="s">
        <v>33</v>
      </c>
      <c r="AF8" s="278"/>
      <c r="AG8" s="278"/>
      <c r="AH8" s="279"/>
      <c r="XET8" s="286" t="s">
        <v>2</v>
      </c>
      <c r="XEU8" s="287"/>
    </row>
    <row r="9" spans="1:34 16374:16377" s="9" customFormat="1" ht="15" customHeight="1" x14ac:dyDescent="0.25">
      <c r="A9" s="288" t="s">
        <v>49</v>
      </c>
      <c r="B9" s="290" t="s">
        <v>50</v>
      </c>
      <c r="C9" s="293" t="s">
        <v>34</v>
      </c>
      <c r="D9" s="293" t="s">
        <v>35</v>
      </c>
      <c r="E9" s="294" t="s">
        <v>36</v>
      </c>
      <c r="F9" s="311" t="s">
        <v>68</v>
      </c>
      <c r="G9" s="312"/>
      <c r="H9" s="312"/>
      <c r="I9" s="312"/>
      <c r="J9" s="312"/>
      <c r="K9" s="313" t="s">
        <v>24</v>
      </c>
      <c r="L9" s="316" t="s">
        <v>23</v>
      </c>
      <c r="M9" s="317"/>
      <c r="N9" s="317"/>
      <c r="O9" s="317"/>
      <c r="P9" s="317"/>
      <c r="Q9" s="317"/>
      <c r="R9" s="317"/>
      <c r="S9" s="317"/>
      <c r="T9" s="317"/>
      <c r="U9" s="317"/>
      <c r="V9" s="317"/>
      <c r="W9" s="317"/>
      <c r="X9" s="317"/>
      <c r="Y9" s="317"/>
      <c r="Z9" s="318"/>
      <c r="AA9" s="271"/>
      <c r="AB9" s="272"/>
      <c r="AC9" s="272"/>
      <c r="AD9" s="273"/>
      <c r="AE9" s="280"/>
      <c r="AF9" s="281"/>
      <c r="AG9" s="281"/>
      <c r="AH9" s="282"/>
      <c r="XET9" s="8" t="s">
        <v>18</v>
      </c>
      <c r="XEU9" s="8" t="s">
        <v>20</v>
      </c>
      <c r="XEV9" s="8" t="s">
        <v>19</v>
      </c>
    </row>
    <row r="10" spans="1:34 16374:16377" s="9" customFormat="1" ht="15" customHeight="1" x14ac:dyDescent="0.25">
      <c r="A10" s="288"/>
      <c r="B10" s="291"/>
      <c r="C10" s="293"/>
      <c r="D10" s="293"/>
      <c r="E10" s="294"/>
      <c r="F10" s="319" t="s">
        <v>37</v>
      </c>
      <c r="G10" s="320"/>
      <c r="H10" s="320"/>
      <c r="I10" s="320"/>
      <c r="J10" s="320"/>
      <c r="K10" s="314"/>
      <c r="L10" s="321" t="s">
        <v>47</v>
      </c>
      <c r="M10" s="323" t="s">
        <v>22</v>
      </c>
      <c r="N10" s="10"/>
      <c r="O10" s="11"/>
      <c r="P10" s="11"/>
      <c r="Q10" s="11"/>
      <c r="R10" s="11"/>
      <c r="S10" s="11"/>
      <c r="T10" s="11"/>
      <c r="U10" s="325" t="s">
        <v>39</v>
      </c>
      <c r="V10" s="327" t="s">
        <v>38</v>
      </c>
      <c r="W10" s="328"/>
      <c r="X10" s="328"/>
      <c r="Y10" s="328"/>
      <c r="Z10" s="329"/>
      <c r="AA10" s="274"/>
      <c r="AB10" s="275"/>
      <c r="AC10" s="275"/>
      <c r="AD10" s="276"/>
      <c r="AE10" s="283"/>
      <c r="AF10" s="284"/>
      <c r="AG10" s="284"/>
      <c r="AH10" s="285"/>
      <c r="XET10" s="9">
        <v>5</v>
      </c>
      <c r="XEU10" s="9">
        <v>10</v>
      </c>
      <c r="XEV10" s="9">
        <v>20</v>
      </c>
    </row>
    <row r="11" spans="1:34 16374:16377" s="9" customFormat="1" ht="44.25" customHeight="1" x14ac:dyDescent="0.25">
      <c r="A11" s="289"/>
      <c r="B11" s="292"/>
      <c r="C11" s="290"/>
      <c r="D11" s="290"/>
      <c r="E11" s="295"/>
      <c r="F11" s="37" t="s">
        <v>8</v>
      </c>
      <c r="G11" s="38" t="s">
        <v>54</v>
      </c>
      <c r="H11" s="64" t="s">
        <v>69</v>
      </c>
      <c r="I11" s="39" t="s">
        <v>55</v>
      </c>
      <c r="J11" s="7" t="s">
        <v>10</v>
      </c>
      <c r="K11" s="315"/>
      <c r="L11" s="322"/>
      <c r="M11" s="324"/>
      <c r="N11" s="12"/>
      <c r="O11" s="12" t="s">
        <v>60</v>
      </c>
      <c r="P11" s="12" t="s">
        <v>61</v>
      </c>
      <c r="Q11" s="12" t="s">
        <v>59</v>
      </c>
      <c r="R11" s="12" t="s">
        <v>56</v>
      </c>
      <c r="S11" s="12" t="s">
        <v>57</v>
      </c>
      <c r="T11" s="12" t="s">
        <v>58</v>
      </c>
      <c r="U11" s="326"/>
      <c r="V11" s="13" t="s">
        <v>8</v>
      </c>
      <c r="W11" s="14" t="s">
        <v>54</v>
      </c>
      <c r="X11" s="5" t="s">
        <v>9</v>
      </c>
      <c r="Y11" s="15" t="s">
        <v>55</v>
      </c>
      <c r="Z11" s="40" t="s">
        <v>10</v>
      </c>
      <c r="AA11" s="47" t="s">
        <v>51</v>
      </c>
      <c r="AB11" s="16" t="s">
        <v>40</v>
      </c>
      <c r="AC11" s="62" t="s">
        <v>41</v>
      </c>
      <c r="AD11" s="63" t="s">
        <v>42</v>
      </c>
      <c r="AE11" s="45" t="s">
        <v>26</v>
      </c>
      <c r="AF11" s="17" t="s">
        <v>70</v>
      </c>
      <c r="AG11" s="18" t="s">
        <v>44</v>
      </c>
      <c r="AH11" s="46" t="s">
        <v>45</v>
      </c>
      <c r="XET11" s="9" t="s">
        <v>11</v>
      </c>
      <c r="XEU11" s="9" t="s">
        <v>12</v>
      </c>
      <c r="XEV11" s="9" t="s">
        <v>9</v>
      </c>
      <c r="XEW11" s="9" t="s">
        <v>8</v>
      </c>
    </row>
    <row r="12" spans="1:34 16374:16377" s="108" customFormat="1" ht="57" customHeight="1" x14ac:dyDescent="0.25">
      <c r="A12" s="526" t="s">
        <v>157</v>
      </c>
      <c r="B12" s="529" t="s">
        <v>158</v>
      </c>
      <c r="C12" s="515" t="s">
        <v>159</v>
      </c>
      <c r="D12" s="515" t="s">
        <v>160</v>
      </c>
      <c r="E12" s="518" t="s">
        <v>161</v>
      </c>
      <c r="F12" s="251" t="s">
        <v>15</v>
      </c>
      <c r="G12" s="260" t="str">
        <f>IF(F12="(1) RARA VEZ","1", IF(F12="(2) IMPROBABLE","2",IF(F12="(3) POSIBLE","3",IF(F12="(4) PROBABLE","4",IF(F12="(5) CASI SEGURO","5","")))))</f>
        <v>3</v>
      </c>
      <c r="H12" s="235" t="s">
        <v>20</v>
      </c>
      <c r="I12" s="236" t="str">
        <f>IF(H12="(5) MODERADO","5", IF(H12="(10) MAYOR","10",IF(H12="(20) CATASTROFICO","20","")))</f>
        <v>10</v>
      </c>
      <c r="J12" s="298">
        <f>G12*I12</f>
        <v>30</v>
      </c>
      <c r="K12" s="493" t="s">
        <v>162</v>
      </c>
      <c r="L12" s="107" t="s">
        <v>6</v>
      </c>
      <c r="M12" s="3" t="s">
        <v>11</v>
      </c>
      <c r="N12" s="65">
        <f>IF(M12="SÍ",15,"0")</f>
        <v>15</v>
      </c>
      <c r="O12" s="242">
        <f>SUM(N12:N18)</f>
        <v>70</v>
      </c>
      <c r="P12" s="223">
        <f>IF(AND($O12&gt;=0,$O12&lt;=50),0,IF(AND($O12&gt;50,$O12&lt;=75),1,IF(AND($O12&gt;75,$O12&lt;=100),2,"")))</f>
        <v>1</v>
      </c>
      <c r="Q12" s="223">
        <f>$G12-$P12</f>
        <v>2</v>
      </c>
      <c r="R12" s="226">
        <f>IF($Q12&lt;=0,1,$Q12)</f>
        <v>2</v>
      </c>
      <c r="S12" s="223">
        <f>$I12-$P12</f>
        <v>9</v>
      </c>
      <c r="T12" s="226">
        <f>IF($S12=19,10,IF($S12=18,5,IF($S12=9,5,IF($S12=8,5,I12))))</f>
        <v>5</v>
      </c>
      <c r="U12" s="229" t="s">
        <v>8</v>
      </c>
      <c r="V12" s="232" t="str">
        <f>IF(AND($U12="PROBABILIDAD",$R12=1),$XET$6,IF(AND($U12="PROBABILIDAD",$R12=2),$XET$5,IF(AND($U12="PROBABILIDAD",$R12=3),$XET$4,IF(AND($U12="PROBABILIDAD",$R12=4),$XET$3,IF(AND($U12="PROBABILIDAD",$R12=5),$XET$2,$F12)))))</f>
        <v>(2) IMPROBABLE</v>
      </c>
      <c r="W12" s="265">
        <f>IF($U12="PROBABILIDAD",$R12,$G12)</f>
        <v>2</v>
      </c>
      <c r="X12" s="212" t="str">
        <f>IF(AND($U12="IMPACTO",$S12=18),$XET$9,IF(AND($U12="IMPACTO",$S12=19),$XEU$9,IF(AND($U12="IMPACTO",$S12=20),$XEV$9,IF(AND($U12="IMPACTO",$S12&lt;10),$XET$9,$H12))))</f>
        <v>(10) MAYOR</v>
      </c>
      <c r="Y12" s="215" t="str">
        <f>IF($U12="IMPACTO",$T12,$I12)</f>
        <v>10</v>
      </c>
      <c r="Z12" s="217">
        <f>+W12*Y12</f>
        <v>20</v>
      </c>
      <c r="AA12" s="523" t="s">
        <v>163</v>
      </c>
      <c r="AB12" s="473">
        <v>43739</v>
      </c>
      <c r="AC12" s="498" t="s">
        <v>164</v>
      </c>
      <c r="AD12" s="521" t="s">
        <v>165</v>
      </c>
      <c r="AE12" s="459">
        <v>43707</v>
      </c>
      <c r="AF12" s="201" t="s">
        <v>166</v>
      </c>
      <c r="AG12" s="201" t="s">
        <v>167</v>
      </c>
      <c r="AH12" s="487" t="s">
        <v>168</v>
      </c>
    </row>
    <row r="13" spans="1:34 16374:16377" s="108" customFormat="1" ht="57" customHeight="1" x14ac:dyDescent="0.25">
      <c r="A13" s="527"/>
      <c r="B13" s="530"/>
      <c r="C13" s="178"/>
      <c r="D13" s="515"/>
      <c r="E13" s="519"/>
      <c r="F13" s="251"/>
      <c r="G13" s="260"/>
      <c r="H13" s="235"/>
      <c r="I13" s="236"/>
      <c r="J13" s="298"/>
      <c r="K13" s="525"/>
      <c r="L13" s="109" t="s">
        <v>7</v>
      </c>
      <c r="M13" s="3" t="s">
        <v>11</v>
      </c>
      <c r="N13" s="2">
        <f>IF(M13="SÍ",5,"0")</f>
        <v>5</v>
      </c>
      <c r="O13" s="236"/>
      <c r="P13" s="224"/>
      <c r="Q13" s="224"/>
      <c r="R13" s="227"/>
      <c r="S13" s="224"/>
      <c r="T13" s="227"/>
      <c r="U13" s="230"/>
      <c r="V13" s="233"/>
      <c r="W13" s="266"/>
      <c r="X13" s="213"/>
      <c r="Y13" s="215"/>
      <c r="Z13" s="218"/>
      <c r="AA13" s="524"/>
      <c r="AB13" s="474"/>
      <c r="AC13" s="499"/>
      <c r="AD13" s="522"/>
      <c r="AE13" s="460"/>
      <c r="AF13" s="202"/>
      <c r="AG13" s="202"/>
      <c r="AH13" s="488"/>
    </row>
    <row r="14" spans="1:34 16374:16377" s="108" customFormat="1" ht="57" customHeight="1" x14ac:dyDescent="0.25">
      <c r="A14" s="527"/>
      <c r="B14" s="530"/>
      <c r="C14" s="178"/>
      <c r="D14" s="515"/>
      <c r="E14" s="519"/>
      <c r="F14" s="251"/>
      <c r="G14" s="260"/>
      <c r="H14" s="235"/>
      <c r="I14" s="236"/>
      <c r="J14" s="263" t="str">
        <f>IF(AND(J12&gt;=5,J12&lt;=10),"BAJA",IF(AND(J12&gt;=15,J12&lt;=25),"MODERADA",IF(AND(J12&gt;=30,J12&lt;=50),"ALTA",IF(AND(J12&gt;=60,J12&lt;=100),"EXTREMA",""))))</f>
        <v>ALTA</v>
      </c>
      <c r="K14" s="525"/>
      <c r="L14" s="110" t="s">
        <v>3</v>
      </c>
      <c r="M14" s="3" t="s">
        <v>12</v>
      </c>
      <c r="N14" s="2" t="str">
        <f>IF(M14="SÍ",15,"0")</f>
        <v>0</v>
      </c>
      <c r="O14" s="236"/>
      <c r="P14" s="224"/>
      <c r="Q14" s="224"/>
      <c r="R14" s="227"/>
      <c r="S14" s="224"/>
      <c r="T14" s="227"/>
      <c r="U14" s="230"/>
      <c r="V14" s="233"/>
      <c r="W14" s="266"/>
      <c r="X14" s="213"/>
      <c r="Y14" s="215"/>
      <c r="Z14" s="222" t="str">
        <f>IF(AND($Z12&gt;=5,$Z12&lt;=10),"BAJA",IF(AND($Z12&gt;=15,$Z12&lt;=25),"MODERADA",IF(AND($Z12&gt;=30,$Z12&lt;=50),"ALTA",IF(AND($Z12&gt;=60,$Z12&lt;=100),"EXTREMA",""))))</f>
        <v>MODERADA</v>
      </c>
      <c r="AA14" s="524"/>
      <c r="AB14" s="474"/>
      <c r="AC14" s="499"/>
      <c r="AD14" s="522"/>
      <c r="AE14" s="460"/>
      <c r="AF14" s="202"/>
      <c r="AG14" s="202"/>
      <c r="AH14" s="488"/>
    </row>
    <row r="15" spans="1:34 16374:16377" s="108" customFormat="1" ht="57" customHeight="1" x14ac:dyDescent="0.25">
      <c r="A15" s="527"/>
      <c r="B15" s="530"/>
      <c r="C15" s="178"/>
      <c r="D15" s="515"/>
      <c r="E15" s="519"/>
      <c r="F15" s="251"/>
      <c r="G15" s="260"/>
      <c r="H15" s="235"/>
      <c r="I15" s="236"/>
      <c r="J15" s="263"/>
      <c r="K15" s="525"/>
      <c r="L15" s="110" t="s">
        <v>4</v>
      </c>
      <c r="M15" s="3" t="s">
        <v>11</v>
      </c>
      <c r="N15" s="2">
        <f>IF(M15="SÍ",10,"0")</f>
        <v>10</v>
      </c>
      <c r="O15" s="236"/>
      <c r="P15" s="224"/>
      <c r="Q15" s="224"/>
      <c r="R15" s="227"/>
      <c r="S15" s="224"/>
      <c r="T15" s="227"/>
      <c r="U15" s="230"/>
      <c r="V15" s="233"/>
      <c r="W15" s="266"/>
      <c r="X15" s="213"/>
      <c r="Y15" s="215"/>
      <c r="Z15" s="222"/>
      <c r="AA15" s="524"/>
      <c r="AB15" s="474"/>
      <c r="AC15" s="499"/>
      <c r="AD15" s="522"/>
      <c r="AE15" s="460"/>
      <c r="AF15" s="202"/>
      <c r="AG15" s="202"/>
      <c r="AH15" s="488"/>
    </row>
    <row r="16" spans="1:34 16374:16377" s="108" customFormat="1" ht="57" customHeight="1" x14ac:dyDescent="0.25">
      <c r="A16" s="527"/>
      <c r="B16" s="530"/>
      <c r="C16" s="178"/>
      <c r="D16" s="515"/>
      <c r="E16" s="519"/>
      <c r="F16" s="251"/>
      <c r="G16" s="260"/>
      <c r="H16" s="235"/>
      <c r="I16" s="236"/>
      <c r="J16" s="263"/>
      <c r="K16" s="525"/>
      <c r="L16" s="109" t="s">
        <v>31</v>
      </c>
      <c r="M16" s="48" t="s">
        <v>12</v>
      </c>
      <c r="N16" s="2" t="str">
        <f>IF(M16="SÍ",15,"0")</f>
        <v>0</v>
      </c>
      <c r="O16" s="236"/>
      <c r="P16" s="224"/>
      <c r="Q16" s="224"/>
      <c r="R16" s="227"/>
      <c r="S16" s="224"/>
      <c r="T16" s="227"/>
      <c r="U16" s="230"/>
      <c r="V16" s="233"/>
      <c r="W16" s="266"/>
      <c r="X16" s="213"/>
      <c r="Y16" s="215"/>
      <c r="Z16" s="222"/>
      <c r="AA16" s="524"/>
      <c r="AB16" s="474"/>
      <c r="AC16" s="499"/>
      <c r="AD16" s="522"/>
      <c r="AE16" s="460"/>
      <c r="AF16" s="202"/>
      <c r="AG16" s="202"/>
      <c r="AH16" s="488"/>
    </row>
    <row r="17" spans="1:34" s="108" customFormat="1" ht="30" x14ac:dyDescent="0.25">
      <c r="A17" s="527"/>
      <c r="B17" s="530"/>
      <c r="C17" s="178"/>
      <c r="D17" s="515"/>
      <c r="E17" s="519"/>
      <c r="F17" s="251"/>
      <c r="G17" s="260"/>
      <c r="H17" s="235"/>
      <c r="I17" s="236"/>
      <c r="J17" s="263"/>
      <c r="K17" s="525"/>
      <c r="L17" s="109" t="s">
        <v>5</v>
      </c>
      <c r="M17" s="3" t="s">
        <v>11</v>
      </c>
      <c r="N17" s="2">
        <f>IF(M17="SÍ",10,"0")</f>
        <v>10</v>
      </c>
      <c r="O17" s="236"/>
      <c r="P17" s="224"/>
      <c r="Q17" s="224"/>
      <c r="R17" s="227"/>
      <c r="S17" s="224"/>
      <c r="T17" s="227"/>
      <c r="U17" s="230"/>
      <c r="V17" s="233"/>
      <c r="W17" s="266"/>
      <c r="X17" s="213"/>
      <c r="Y17" s="215"/>
      <c r="Z17" s="222"/>
      <c r="AA17" s="524"/>
      <c r="AB17" s="474"/>
      <c r="AC17" s="499"/>
      <c r="AD17" s="522"/>
      <c r="AE17" s="460"/>
      <c r="AF17" s="202"/>
      <c r="AG17" s="202"/>
      <c r="AH17" s="488"/>
    </row>
    <row r="18" spans="1:34" s="108" customFormat="1" ht="30" x14ac:dyDescent="0.25">
      <c r="A18" s="527"/>
      <c r="B18" s="530"/>
      <c r="C18" s="516"/>
      <c r="D18" s="515"/>
      <c r="E18" s="520"/>
      <c r="F18" s="259"/>
      <c r="G18" s="261"/>
      <c r="H18" s="262"/>
      <c r="I18" s="236"/>
      <c r="J18" s="264"/>
      <c r="K18" s="525"/>
      <c r="L18" s="111" t="s">
        <v>30</v>
      </c>
      <c r="M18" s="3" t="s">
        <v>11</v>
      </c>
      <c r="N18" s="2">
        <f>IF(M18="SÍ",30,"0")</f>
        <v>30</v>
      </c>
      <c r="O18" s="236"/>
      <c r="P18" s="224"/>
      <c r="Q18" s="224"/>
      <c r="R18" s="227"/>
      <c r="S18" s="224"/>
      <c r="T18" s="227"/>
      <c r="U18" s="230"/>
      <c r="V18" s="234"/>
      <c r="W18" s="267"/>
      <c r="X18" s="214"/>
      <c r="Y18" s="215"/>
      <c r="Z18" s="222"/>
      <c r="AA18" s="524"/>
      <c r="AB18" s="474"/>
      <c r="AC18" s="499"/>
      <c r="AD18" s="522"/>
      <c r="AE18" s="460"/>
      <c r="AF18" s="202"/>
      <c r="AG18" s="202"/>
      <c r="AH18" s="488"/>
    </row>
    <row r="19" spans="1:34" ht="30" x14ac:dyDescent="0.25">
      <c r="A19" s="527"/>
      <c r="B19" s="530"/>
      <c r="C19" s="515" t="s">
        <v>169</v>
      </c>
      <c r="D19" s="515" t="s">
        <v>170</v>
      </c>
      <c r="E19" s="518" t="s">
        <v>171</v>
      </c>
      <c r="F19" s="251" t="s">
        <v>14</v>
      </c>
      <c r="G19" s="248" t="str">
        <f>IF(F19="(1) RARA VEZ","1", IF(F19="(2) IMPROBABLE","2",IF(F19="(3) POSIBLE","3",IF(F19="(4) PROBABLE","4",IF(F19="(5) CASI SEGURO","5","")))))</f>
        <v>2</v>
      </c>
      <c r="H19" s="235" t="s">
        <v>20</v>
      </c>
      <c r="I19" s="236" t="str">
        <f>IF(H19="(5) MODERADO","5", IF(H19="(10) MAYOR","10",IF(H19="(20) CATASTROFICO","20","")))</f>
        <v>10</v>
      </c>
      <c r="J19" s="513">
        <f>G19*I19</f>
        <v>20</v>
      </c>
      <c r="K19" s="493" t="s">
        <v>172</v>
      </c>
      <c r="L19" s="25" t="s">
        <v>6</v>
      </c>
      <c r="M19" s="3" t="s">
        <v>11</v>
      </c>
      <c r="N19" s="65">
        <f>IF(M19="SÍ",15,"0")</f>
        <v>15</v>
      </c>
      <c r="O19" s="242">
        <f>SUM(N19:N25)</f>
        <v>85</v>
      </c>
      <c r="P19" s="223">
        <f>IF(AND($O19&gt;=0,$O19&lt;=50),0,IF(AND($O19&gt;50,$O19&lt;=75),1,IF(AND($O19&gt;75,$O19&lt;=100),2,"")))</f>
        <v>2</v>
      </c>
      <c r="Q19" s="223">
        <f>$G19-$P19</f>
        <v>0</v>
      </c>
      <c r="R19" s="226">
        <f>IF($Q19&lt;=0,1,$Q19)</f>
        <v>1</v>
      </c>
      <c r="S19" s="223">
        <f>$I19-$P19</f>
        <v>8</v>
      </c>
      <c r="T19" s="226">
        <f>IF($S19=19,10,IF($S19=18,5,IF($S19=9,5,IF($S19=8,5,I19))))</f>
        <v>5</v>
      </c>
      <c r="U19" s="229" t="s">
        <v>9</v>
      </c>
      <c r="V19" s="232" t="str">
        <f>IF(AND($U19="PROBABILIDAD",$R19=1),$XET$6,IF(AND($U19="PROBABILIDAD",$R19=2),$XET$5,IF(AND($U19="PROBABILIDAD",$R19=3),$XET$4,IF(AND($U19="PROBABILIDAD",$R19=4),$XET$3,IF(AND($U19="PROBABILIDAD",$R19=5),$XET$2,$F19)))))</f>
        <v>(2) IMPROBABLE</v>
      </c>
      <c r="W19" s="265" t="str">
        <f>IF($U19="PROBABILIDAD",$R19,$G19)</f>
        <v>2</v>
      </c>
      <c r="X19" s="212" t="str">
        <f>IF(AND($U19="IMPACTO",$S19=18),$XET$9,IF(AND($U19="IMPACTO",$S19=19),$XEU$9,IF(AND($U19="IMPACTO",$S19=20),$XEV$9,IF(AND($U19="IMPACTO",$S19&lt;10),$XET$9,$H19))))</f>
        <v>(5) MODERADO</v>
      </c>
      <c r="Y19" s="215">
        <f>IF($U19="IMPACTO",$T19,$I19)</f>
        <v>5</v>
      </c>
      <c r="Z19" s="217">
        <f>+W19*Y19</f>
        <v>10</v>
      </c>
      <c r="AA19" s="509" t="s">
        <v>173</v>
      </c>
      <c r="AB19" s="473">
        <v>43739</v>
      </c>
      <c r="AC19" s="498" t="s">
        <v>174</v>
      </c>
      <c r="AD19" s="490" t="s">
        <v>175</v>
      </c>
      <c r="AE19" s="459">
        <v>43707</v>
      </c>
      <c r="AF19" s="201" t="s">
        <v>176</v>
      </c>
      <c r="AG19" s="192" t="s">
        <v>167</v>
      </c>
      <c r="AH19" s="487" t="s">
        <v>177</v>
      </c>
    </row>
    <row r="20" spans="1:34" ht="30" x14ac:dyDescent="0.25">
      <c r="A20" s="527"/>
      <c r="B20" s="530"/>
      <c r="C20" s="178"/>
      <c r="D20" s="515"/>
      <c r="E20" s="519"/>
      <c r="F20" s="251"/>
      <c r="G20" s="248"/>
      <c r="H20" s="235"/>
      <c r="I20" s="236"/>
      <c r="J20" s="514"/>
      <c r="K20" s="494"/>
      <c r="L20" s="26" t="s">
        <v>7</v>
      </c>
      <c r="M20" s="3" t="s">
        <v>11</v>
      </c>
      <c r="N20" s="2">
        <f>IF(M20="SÍ",5,"0")</f>
        <v>5</v>
      </c>
      <c r="O20" s="236"/>
      <c r="P20" s="224"/>
      <c r="Q20" s="224"/>
      <c r="R20" s="227"/>
      <c r="S20" s="224"/>
      <c r="T20" s="227"/>
      <c r="U20" s="230"/>
      <c r="V20" s="233"/>
      <c r="W20" s="266"/>
      <c r="X20" s="213"/>
      <c r="Y20" s="215"/>
      <c r="Z20" s="218"/>
      <c r="AA20" s="510"/>
      <c r="AB20" s="474"/>
      <c r="AC20" s="511"/>
      <c r="AD20" s="512"/>
      <c r="AE20" s="460"/>
      <c r="AF20" s="202"/>
      <c r="AG20" s="204"/>
      <c r="AH20" s="488"/>
    </row>
    <row r="21" spans="1:34" x14ac:dyDescent="0.25">
      <c r="A21" s="527"/>
      <c r="B21" s="530"/>
      <c r="C21" s="178"/>
      <c r="D21" s="515"/>
      <c r="E21" s="519"/>
      <c r="F21" s="251"/>
      <c r="G21" s="248"/>
      <c r="H21" s="235"/>
      <c r="I21" s="236"/>
      <c r="J21" s="263" t="str">
        <f>IF(AND(J19&gt;=5,J19&lt;=10),"BAJA",IF(AND(J19&gt;=15,J19&lt;=25),"MODERADA",IF(AND(J19&gt;=30,J19&lt;=50),"ALTA",IF(AND(J19&gt;=60,J19&lt;=100),"EXTREMA",""))))</f>
        <v>MODERADA</v>
      </c>
      <c r="K21" s="494"/>
      <c r="L21" s="27" t="s">
        <v>3</v>
      </c>
      <c r="M21" s="3" t="s">
        <v>12</v>
      </c>
      <c r="N21" s="2" t="str">
        <f>IF(M21="SÍ",15,"0")</f>
        <v>0</v>
      </c>
      <c r="O21" s="236"/>
      <c r="P21" s="224"/>
      <c r="Q21" s="224"/>
      <c r="R21" s="227"/>
      <c r="S21" s="224"/>
      <c r="T21" s="227"/>
      <c r="U21" s="230"/>
      <c r="V21" s="233"/>
      <c r="W21" s="266"/>
      <c r="X21" s="213"/>
      <c r="Y21" s="215"/>
      <c r="Z21" s="222" t="str">
        <f>IF(AND($Z19&gt;=5,$Z19&lt;=10),"BAJA",IF(AND($Z19&gt;=15,$Z19&lt;=25),"MODERADA",IF(AND($Z19&gt;=30,$Z19&lt;=50),"ALTA",IF(AND($Z19&gt;=60,$Z19&lt;=100),"EXTREMA",""))))</f>
        <v>BAJA</v>
      </c>
      <c r="AA21" s="510"/>
      <c r="AB21" s="474"/>
      <c r="AC21" s="511"/>
      <c r="AD21" s="512"/>
      <c r="AE21" s="460"/>
      <c r="AF21" s="202"/>
      <c r="AG21" s="204"/>
      <c r="AH21" s="488"/>
    </row>
    <row r="22" spans="1:34" x14ac:dyDescent="0.25">
      <c r="A22" s="527"/>
      <c r="B22" s="530"/>
      <c r="C22" s="178"/>
      <c r="D22" s="515"/>
      <c r="E22" s="519"/>
      <c r="F22" s="251"/>
      <c r="G22" s="248"/>
      <c r="H22" s="235"/>
      <c r="I22" s="236"/>
      <c r="J22" s="263"/>
      <c r="K22" s="494"/>
      <c r="L22" s="27" t="s">
        <v>4</v>
      </c>
      <c r="M22" s="3" t="s">
        <v>11</v>
      </c>
      <c r="N22" s="2">
        <f>IF(M22="SÍ",10,"0")</f>
        <v>10</v>
      </c>
      <c r="O22" s="236"/>
      <c r="P22" s="224"/>
      <c r="Q22" s="224"/>
      <c r="R22" s="227"/>
      <c r="S22" s="224"/>
      <c r="T22" s="227"/>
      <c r="U22" s="230"/>
      <c r="V22" s="233"/>
      <c r="W22" s="266"/>
      <c r="X22" s="213"/>
      <c r="Y22" s="215"/>
      <c r="Z22" s="222"/>
      <c r="AA22" s="510"/>
      <c r="AB22" s="474"/>
      <c r="AC22" s="511"/>
      <c r="AD22" s="512"/>
      <c r="AE22" s="460"/>
      <c r="AF22" s="202"/>
      <c r="AG22" s="204"/>
      <c r="AH22" s="488"/>
    </row>
    <row r="23" spans="1:34" ht="30" x14ac:dyDescent="0.25">
      <c r="A23" s="527"/>
      <c r="B23" s="530"/>
      <c r="C23" s="178"/>
      <c r="D23" s="515"/>
      <c r="E23" s="519"/>
      <c r="F23" s="251"/>
      <c r="G23" s="248"/>
      <c r="H23" s="235"/>
      <c r="I23" s="236"/>
      <c r="J23" s="263"/>
      <c r="K23" s="494"/>
      <c r="L23" s="26" t="s">
        <v>31</v>
      </c>
      <c r="M23" s="3" t="s">
        <v>11</v>
      </c>
      <c r="N23" s="2">
        <f>IF(M23="SÍ",15,"0")</f>
        <v>15</v>
      </c>
      <c r="O23" s="236"/>
      <c r="P23" s="224"/>
      <c r="Q23" s="224"/>
      <c r="R23" s="227"/>
      <c r="S23" s="224"/>
      <c r="T23" s="227"/>
      <c r="U23" s="230"/>
      <c r="V23" s="233"/>
      <c r="W23" s="266"/>
      <c r="X23" s="213"/>
      <c r="Y23" s="215"/>
      <c r="Z23" s="222"/>
      <c r="AA23" s="510"/>
      <c r="AB23" s="474"/>
      <c r="AC23" s="511"/>
      <c r="AD23" s="512"/>
      <c r="AE23" s="460"/>
      <c r="AF23" s="202"/>
      <c r="AG23" s="204"/>
      <c r="AH23" s="488"/>
    </row>
    <row r="24" spans="1:34" ht="30" x14ac:dyDescent="0.25">
      <c r="A24" s="527"/>
      <c r="B24" s="530"/>
      <c r="C24" s="178"/>
      <c r="D24" s="515"/>
      <c r="E24" s="519"/>
      <c r="F24" s="251"/>
      <c r="G24" s="248"/>
      <c r="H24" s="235"/>
      <c r="I24" s="236"/>
      <c r="J24" s="263"/>
      <c r="K24" s="494"/>
      <c r="L24" s="26" t="s">
        <v>5</v>
      </c>
      <c r="M24" s="3" t="s">
        <v>11</v>
      </c>
      <c r="N24" s="2">
        <f>IF(M24="SÍ",10,"0")</f>
        <v>10</v>
      </c>
      <c r="O24" s="236"/>
      <c r="P24" s="224"/>
      <c r="Q24" s="224"/>
      <c r="R24" s="227"/>
      <c r="S24" s="224"/>
      <c r="T24" s="227"/>
      <c r="U24" s="230"/>
      <c r="V24" s="233"/>
      <c r="W24" s="266"/>
      <c r="X24" s="213"/>
      <c r="Y24" s="215"/>
      <c r="Z24" s="222"/>
      <c r="AA24" s="510"/>
      <c r="AB24" s="474"/>
      <c r="AC24" s="511"/>
      <c r="AD24" s="512"/>
      <c r="AE24" s="460"/>
      <c r="AF24" s="202"/>
      <c r="AG24" s="204"/>
      <c r="AH24" s="488"/>
    </row>
    <row r="25" spans="1:34" ht="30" x14ac:dyDescent="0.25">
      <c r="A25" s="527"/>
      <c r="B25" s="530"/>
      <c r="C25" s="516"/>
      <c r="D25" s="517"/>
      <c r="E25" s="520"/>
      <c r="F25" s="259"/>
      <c r="G25" s="257"/>
      <c r="H25" s="262"/>
      <c r="I25" s="236"/>
      <c r="J25" s="264"/>
      <c r="K25" s="494"/>
      <c r="L25" s="28" t="s">
        <v>30</v>
      </c>
      <c r="M25" s="3" t="s">
        <v>11</v>
      </c>
      <c r="N25" s="2">
        <f>IF(M25="SÍ",30,"0")</f>
        <v>30</v>
      </c>
      <c r="O25" s="236"/>
      <c r="P25" s="224"/>
      <c r="Q25" s="224"/>
      <c r="R25" s="227"/>
      <c r="S25" s="224"/>
      <c r="T25" s="227"/>
      <c r="U25" s="230"/>
      <c r="V25" s="234"/>
      <c r="W25" s="267"/>
      <c r="X25" s="214"/>
      <c r="Y25" s="215"/>
      <c r="Z25" s="222"/>
      <c r="AA25" s="510"/>
      <c r="AB25" s="474"/>
      <c r="AC25" s="511"/>
      <c r="AD25" s="512"/>
      <c r="AE25" s="460"/>
      <c r="AF25" s="202"/>
      <c r="AG25" s="204"/>
      <c r="AH25" s="488"/>
    </row>
    <row r="26" spans="1:34" ht="30" x14ac:dyDescent="0.25">
      <c r="A26" s="527"/>
      <c r="B26" s="530"/>
      <c r="C26" s="515" t="s">
        <v>178</v>
      </c>
      <c r="D26" s="532" t="s">
        <v>179</v>
      </c>
      <c r="E26" s="518" t="s">
        <v>180</v>
      </c>
      <c r="F26" s="251" t="s">
        <v>16</v>
      </c>
      <c r="G26" s="248" t="str">
        <f>IF(F26="(1) RARA VEZ","1", IF(F26="(2) IMPROBABLE","2",IF(F26="(3) POSIBLE","3",IF(F26="(4) PROBABLE","4",IF(F26="(5) CASI SEGURO","5","")))))</f>
        <v>4</v>
      </c>
      <c r="H26" s="235" t="s">
        <v>18</v>
      </c>
      <c r="I26" s="236" t="str">
        <f>IF(H26="(5) MODERADO","5", IF(H26="(10) MAYOR","10",IF(H26="(20) CATASTROFICO","20","")))</f>
        <v>5</v>
      </c>
      <c r="J26" s="298">
        <f>+G26*I26</f>
        <v>20</v>
      </c>
      <c r="K26" s="493" t="s">
        <v>181</v>
      </c>
      <c r="L26" s="25" t="s">
        <v>6</v>
      </c>
      <c r="M26" s="3" t="s">
        <v>11</v>
      </c>
      <c r="N26" s="65">
        <f>IF(M26="SÍ",15,"0")</f>
        <v>15</v>
      </c>
      <c r="O26" s="242">
        <f>SUM(N26:N32)</f>
        <v>70</v>
      </c>
      <c r="P26" s="223">
        <f>IF(AND($O26&gt;=0,$O26&lt;=50),0,IF(AND($O26&gt;50,$O26&lt;=75),1,IF(AND($O26&gt;75,$O26&lt;=100),2,"")))</f>
        <v>1</v>
      </c>
      <c r="Q26" s="223">
        <f>$G26-$P26</f>
        <v>3</v>
      </c>
      <c r="R26" s="226">
        <f>IF($Q26&lt;=0,1,$Q26)</f>
        <v>3</v>
      </c>
      <c r="S26" s="223">
        <f>$I26-$P26</f>
        <v>4</v>
      </c>
      <c r="T26" s="226" t="str">
        <f>IF($S26=19,10,IF($S26=18,5,IF($S26=9,5,IF($S26=8,5,I26))))</f>
        <v>5</v>
      </c>
      <c r="U26" s="229" t="s">
        <v>8</v>
      </c>
      <c r="V26" s="232" t="str">
        <f>IF(AND($U26="PROBABILIDAD",$R26=1),$XET$6,IF(AND($U26="PROBABILIDAD",$R26=2),$XET$5,IF(AND($U26="PROBABILIDAD",$R26=3),$XET$4,IF(AND($U26="PROBABILIDAD",$R26=4),$XET$3,IF(AND($U26="PROBABILIDAD",$R26=5),$XET$2,$F26)))))</f>
        <v>(3) POSIBLE</v>
      </c>
      <c r="W26" s="209">
        <f>IF($U26="PROBABILIDAD",$R26,$G26)</f>
        <v>3</v>
      </c>
      <c r="X26" s="212" t="str">
        <f>IF(AND($U26="IMPACTO",$S26=18),$XET$9,IF(AND($U26="IMPACTO",$S26=19),$XEU$9,IF(AND($U26="IMPACTO",$S26=20),$XEV$9,IF(AND($U26="IMPACTO",$S26&lt;10),$XET$9,$H26))))</f>
        <v>(5) MODERADO</v>
      </c>
      <c r="Y26" s="215" t="str">
        <f>IF($U26="IMPACTO",$T26,$I26)</f>
        <v>5</v>
      </c>
      <c r="Z26" s="217">
        <f>+W26*Y26</f>
        <v>15</v>
      </c>
      <c r="AA26" s="501" t="s">
        <v>182</v>
      </c>
      <c r="AB26" s="473">
        <v>43739</v>
      </c>
      <c r="AC26" s="498" t="s">
        <v>183</v>
      </c>
      <c r="AD26" s="490" t="s">
        <v>184</v>
      </c>
      <c r="AE26" s="459">
        <v>43707</v>
      </c>
      <c r="AF26" s="201" t="s">
        <v>185</v>
      </c>
      <c r="AG26" s="201" t="s">
        <v>167</v>
      </c>
      <c r="AH26" s="487" t="s">
        <v>186</v>
      </c>
    </row>
    <row r="27" spans="1:34" ht="30" x14ac:dyDescent="0.25">
      <c r="A27" s="527"/>
      <c r="B27" s="530"/>
      <c r="C27" s="178"/>
      <c r="D27" s="532"/>
      <c r="E27" s="519"/>
      <c r="F27" s="251"/>
      <c r="G27" s="248"/>
      <c r="H27" s="235"/>
      <c r="I27" s="236"/>
      <c r="J27" s="298"/>
      <c r="K27" s="494"/>
      <c r="L27" s="26" t="s">
        <v>7</v>
      </c>
      <c r="M27" s="3" t="s">
        <v>11</v>
      </c>
      <c r="N27" s="2">
        <f>IF(M27="SÍ",5,"0")</f>
        <v>5</v>
      </c>
      <c r="O27" s="236"/>
      <c r="P27" s="224"/>
      <c r="Q27" s="224"/>
      <c r="R27" s="227"/>
      <c r="S27" s="224"/>
      <c r="T27" s="227"/>
      <c r="U27" s="230"/>
      <c r="V27" s="233"/>
      <c r="W27" s="210"/>
      <c r="X27" s="213"/>
      <c r="Y27" s="215"/>
      <c r="Z27" s="218"/>
      <c r="AA27" s="502"/>
      <c r="AB27" s="474"/>
      <c r="AC27" s="499"/>
      <c r="AD27" s="491"/>
      <c r="AE27" s="460"/>
      <c r="AF27" s="202"/>
      <c r="AG27" s="202"/>
      <c r="AH27" s="488"/>
    </row>
    <row r="28" spans="1:34" x14ac:dyDescent="0.25">
      <c r="A28" s="527"/>
      <c r="B28" s="530"/>
      <c r="C28" s="178"/>
      <c r="D28" s="532"/>
      <c r="E28" s="519"/>
      <c r="F28" s="251"/>
      <c r="G28" s="248"/>
      <c r="H28" s="235"/>
      <c r="I28" s="236"/>
      <c r="J28" s="263" t="str">
        <f>IF(AND(J26&gt;=5,J26&lt;=10),"BAJA",IF(AND(J26&gt;=15,J26&lt;=25),"MODERADA",IF(AND(J26&gt;=30,J26&lt;=50),"ALTA",IF(AND(J26&gt;=60,J26&lt;=100),"EXTREMA",""))))</f>
        <v>MODERADA</v>
      </c>
      <c r="K28" s="494"/>
      <c r="L28" s="27" t="s">
        <v>3</v>
      </c>
      <c r="M28" s="3" t="s">
        <v>12</v>
      </c>
      <c r="N28" s="2" t="str">
        <f>IF(M28="SÍ",15,"0")</f>
        <v>0</v>
      </c>
      <c r="O28" s="236"/>
      <c r="P28" s="224"/>
      <c r="Q28" s="224"/>
      <c r="R28" s="227"/>
      <c r="S28" s="224"/>
      <c r="T28" s="227"/>
      <c r="U28" s="230"/>
      <c r="V28" s="233"/>
      <c r="W28" s="210"/>
      <c r="X28" s="213"/>
      <c r="Y28" s="215"/>
      <c r="Z28" s="222" t="str">
        <f>IF(AND($Z26&gt;=5,$Z26&lt;=10),"BAJA",IF(AND($Z26&gt;=15,$Z26&lt;=25),"MODERADA",IF(AND($Z26&gt;=30,$Z26&lt;=50),"ALTA",IF(AND($Z26&gt;=60,$Z26&lt;=100),"EXTREMA",""))))</f>
        <v>MODERADA</v>
      </c>
      <c r="AA28" s="502"/>
      <c r="AB28" s="474"/>
      <c r="AC28" s="499"/>
      <c r="AD28" s="491"/>
      <c r="AE28" s="460"/>
      <c r="AF28" s="202"/>
      <c r="AG28" s="202"/>
      <c r="AH28" s="488"/>
    </row>
    <row r="29" spans="1:34" x14ac:dyDescent="0.25">
      <c r="A29" s="527"/>
      <c r="B29" s="530"/>
      <c r="C29" s="178"/>
      <c r="D29" s="532"/>
      <c r="E29" s="519"/>
      <c r="F29" s="251"/>
      <c r="G29" s="248"/>
      <c r="H29" s="235"/>
      <c r="I29" s="236"/>
      <c r="J29" s="263"/>
      <c r="K29" s="494"/>
      <c r="L29" s="27" t="s">
        <v>4</v>
      </c>
      <c r="M29" s="3" t="s">
        <v>11</v>
      </c>
      <c r="N29" s="2">
        <f>IF(M29="SÍ",10,"0")</f>
        <v>10</v>
      </c>
      <c r="O29" s="236"/>
      <c r="P29" s="224"/>
      <c r="Q29" s="224"/>
      <c r="R29" s="227"/>
      <c r="S29" s="224"/>
      <c r="T29" s="227"/>
      <c r="U29" s="230"/>
      <c r="V29" s="233"/>
      <c r="W29" s="210"/>
      <c r="X29" s="213"/>
      <c r="Y29" s="215"/>
      <c r="Z29" s="222"/>
      <c r="AA29" s="502"/>
      <c r="AB29" s="474"/>
      <c r="AC29" s="499"/>
      <c r="AD29" s="491"/>
      <c r="AE29" s="460"/>
      <c r="AF29" s="202"/>
      <c r="AG29" s="202"/>
      <c r="AH29" s="488"/>
    </row>
    <row r="30" spans="1:34" ht="30" x14ac:dyDescent="0.25">
      <c r="A30" s="527"/>
      <c r="B30" s="530"/>
      <c r="C30" s="178"/>
      <c r="D30" s="532"/>
      <c r="E30" s="519"/>
      <c r="F30" s="251"/>
      <c r="G30" s="248"/>
      <c r="H30" s="235"/>
      <c r="I30" s="236"/>
      <c r="J30" s="263"/>
      <c r="K30" s="494"/>
      <c r="L30" s="26" t="s">
        <v>31</v>
      </c>
      <c r="M30" s="3" t="s">
        <v>12</v>
      </c>
      <c r="N30" s="2" t="str">
        <f>IF(M30="SÍ",15,"0")</f>
        <v>0</v>
      </c>
      <c r="O30" s="236"/>
      <c r="P30" s="224"/>
      <c r="Q30" s="224"/>
      <c r="R30" s="227"/>
      <c r="S30" s="224"/>
      <c r="T30" s="227"/>
      <c r="U30" s="230"/>
      <c r="V30" s="233"/>
      <c r="W30" s="210"/>
      <c r="X30" s="213"/>
      <c r="Y30" s="215"/>
      <c r="Z30" s="222"/>
      <c r="AA30" s="502"/>
      <c r="AB30" s="474"/>
      <c r="AC30" s="499"/>
      <c r="AD30" s="491"/>
      <c r="AE30" s="460"/>
      <c r="AF30" s="202"/>
      <c r="AG30" s="202"/>
      <c r="AH30" s="488"/>
    </row>
    <row r="31" spans="1:34" ht="30" x14ac:dyDescent="0.25">
      <c r="A31" s="527"/>
      <c r="B31" s="530"/>
      <c r="C31" s="178"/>
      <c r="D31" s="532"/>
      <c r="E31" s="519"/>
      <c r="F31" s="251"/>
      <c r="G31" s="248"/>
      <c r="H31" s="235"/>
      <c r="I31" s="236"/>
      <c r="J31" s="263"/>
      <c r="K31" s="494"/>
      <c r="L31" s="26" t="s">
        <v>5</v>
      </c>
      <c r="M31" s="3" t="s">
        <v>11</v>
      </c>
      <c r="N31" s="2">
        <f>IF(M31="SÍ",10,"0")</f>
        <v>10</v>
      </c>
      <c r="O31" s="236"/>
      <c r="P31" s="224"/>
      <c r="Q31" s="224"/>
      <c r="R31" s="227"/>
      <c r="S31" s="224"/>
      <c r="T31" s="227"/>
      <c r="U31" s="230"/>
      <c r="V31" s="233"/>
      <c r="W31" s="210"/>
      <c r="X31" s="213"/>
      <c r="Y31" s="215"/>
      <c r="Z31" s="222"/>
      <c r="AA31" s="502"/>
      <c r="AB31" s="474"/>
      <c r="AC31" s="499"/>
      <c r="AD31" s="491"/>
      <c r="AE31" s="460"/>
      <c r="AF31" s="202"/>
      <c r="AG31" s="202"/>
      <c r="AH31" s="488"/>
    </row>
    <row r="32" spans="1:34" ht="30" x14ac:dyDescent="0.25">
      <c r="A32" s="527"/>
      <c r="B32" s="530"/>
      <c r="C32" s="178"/>
      <c r="D32" s="532"/>
      <c r="E32" s="519"/>
      <c r="F32" s="259"/>
      <c r="G32" s="257"/>
      <c r="H32" s="262"/>
      <c r="I32" s="236"/>
      <c r="J32" s="264"/>
      <c r="K32" s="495"/>
      <c r="L32" s="28" t="s">
        <v>30</v>
      </c>
      <c r="M32" s="4" t="s">
        <v>11</v>
      </c>
      <c r="N32" s="2">
        <f>IF(M32="SÍ",30,"0")</f>
        <v>30</v>
      </c>
      <c r="O32" s="236"/>
      <c r="P32" s="224"/>
      <c r="Q32" s="224"/>
      <c r="R32" s="227"/>
      <c r="S32" s="224"/>
      <c r="T32" s="227"/>
      <c r="U32" s="230"/>
      <c r="V32" s="234"/>
      <c r="W32" s="211"/>
      <c r="X32" s="214"/>
      <c r="Y32" s="215"/>
      <c r="Z32" s="222"/>
      <c r="AA32" s="503"/>
      <c r="AB32" s="474"/>
      <c r="AC32" s="500"/>
      <c r="AD32" s="492"/>
      <c r="AE32" s="460"/>
      <c r="AF32" s="202"/>
      <c r="AG32" s="202"/>
      <c r="AH32" s="489"/>
    </row>
    <row r="33" spans="1:34" ht="30" x14ac:dyDescent="0.25">
      <c r="A33" s="527"/>
      <c r="B33" s="530"/>
      <c r="C33" s="394" t="s">
        <v>187</v>
      </c>
      <c r="D33" s="415" t="s">
        <v>188</v>
      </c>
      <c r="E33" s="535" t="s">
        <v>189</v>
      </c>
      <c r="F33" s="251" t="s">
        <v>15</v>
      </c>
      <c r="G33" s="248" t="str">
        <f>IF(F33="(1) RARA VEZ","1", IF(F33="(2) IMPROBABLE","2",IF(F33="(3) POSIBLE","3",IF(F33="(4) PROBABLE","4",IF(F33="(5) CASI SEGURO","5","")))))</f>
        <v>3</v>
      </c>
      <c r="H33" s="235" t="s">
        <v>19</v>
      </c>
      <c r="I33" s="236" t="str">
        <f>IF(H33="(5) MODERADO","5", IF(H33="(10) MAYOR","10",IF(H33="(20) CATASTROFICO","20","")))</f>
        <v>20</v>
      </c>
      <c r="J33" s="298">
        <f>+G33*I33</f>
        <v>60</v>
      </c>
      <c r="K33" s="506" t="s">
        <v>190</v>
      </c>
      <c r="L33" s="25" t="s">
        <v>6</v>
      </c>
      <c r="M33" s="3" t="s">
        <v>11</v>
      </c>
      <c r="N33" s="65">
        <f>IF(M33="SÍ",15,"0")</f>
        <v>15</v>
      </c>
      <c r="O33" s="242">
        <f>SUM(N33:N39)</f>
        <v>30</v>
      </c>
      <c r="P33" s="223">
        <f>IF(AND($O33&gt;=0,$O33&lt;=50),0,IF(AND($O33&gt;50,$O33&lt;=75),1,IF(AND($O33&gt;75,$O33&lt;=100),2,"")))</f>
        <v>0</v>
      </c>
      <c r="Q33" s="223">
        <f>$G33-$P33</f>
        <v>3</v>
      </c>
      <c r="R33" s="226">
        <f>IF($Q33&lt;=0,1,$Q33)</f>
        <v>3</v>
      </c>
      <c r="S33" s="223">
        <f>$I33-$P33</f>
        <v>20</v>
      </c>
      <c r="T33" s="226" t="str">
        <f>IF($S33=19,10,IF($S33=18,5,IF($S33=9,5,IF($S33=8,5,I33))))</f>
        <v>20</v>
      </c>
      <c r="U33" s="229" t="s">
        <v>8</v>
      </c>
      <c r="V33" s="232" t="str">
        <f>IF(AND($U33="PROBABILIDAD",$R33=1),$XET$6,IF(AND($U33="PROBABILIDAD",$R33=2),$XET$5,IF(AND($U33="PROBABILIDAD",$R33=3),$XET$4,IF(AND($U33="PROBABILIDAD",$R33=4),$XET$3,IF(AND($U33="PROBABILIDAD",$R33=5),$XET$2,$F33)))))</f>
        <v>(3) POSIBLE</v>
      </c>
      <c r="W33" s="209">
        <f>IF($U33="PROBABILIDAD",$R33,$G33)</f>
        <v>3</v>
      </c>
      <c r="X33" s="212" t="str">
        <f>IF(AND($U33="IMPACTO",$S33=18),$XET$9,IF(AND($U33="IMPACTO",$S33=19),$XEU$9,IF(AND($U33="IMPACTO",$S33=20),$XEV$9,IF(AND($U33="IMPACTO",$S33&lt;10),$XET$9,$H33))))</f>
        <v>(20) CATASTROFICO</v>
      </c>
      <c r="Y33" s="215" t="str">
        <f>IF($U33="IMPACTO",$T33,$I33)</f>
        <v>20</v>
      </c>
      <c r="Z33" s="217">
        <f>+W33*Y33</f>
        <v>60</v>
      </c>
      <c r="AA33" s="470" t="s">
        <v>191</v>
      </c>
      <c r="AB33" s="473">
        <v>43739</v>
      </c>
      <c r="AC33" s="476" t="s">
        <v>192</v>
      </c>
      <c r="AD33" s="479" t="s">
        <v>193</v>
      </c>
      <c r="AE33" s="459">
        <v>43707</v>
      </c>
      <c r="AF33" s="201" t="s">
        <v>194</v>
      </c>
      <c r="AG33" s="192" t="s">
        <v>167</v>
      </c>
      <c r="AH33" s="464" t="s">
        <v>195</v>
      </c>
    </row>
    <row r="34" spans="1:34" ht="30" x14ac:dyDescent="0.25">
      <c r="A34" s="527"/>
      <c r="B34" s="530"/>
      <c r="C34" s="393"/>
      <c r="D34" s="426"/>
      <c r="E34" s="536"/>
      <c r="F34" s="251"/>
      <c r="G34" s="248"/>
      <c r="H34" s="235"/>
      <c r="I34" s="236"/>
      <c r="J34" s="298"/>
      <c r="K34" s="507"/>
      <c r="L34" s="26" t="s">
        <v>7</v>
      </c>
      <c r="M34" s="3" t="s">
        <v>11</v>
      </c>
      <c r="N34" s="2">
        <f>IF(M34="SÍ",5,"0")</f>
        <v>5</v>
      </c>
      <c r="O34" s="236"/>
      <c r="P34" s="224"/>
      <c r="Q34" s="224"/>
      <c r="R34" s="227"/>
      <c r="S34" s="224"/>
      <c r="T34" s="227"/>
      <c r="U34" s="230"/>
      <c r="V34" s="233"/>
      <c r="W34" s="210"/>
      <c r="X34" s="213"/>
      <c r="Y34" s="215"/>
      <c r="Z34" s="218"/>
      <c r="AA34" s="471"/>
      <c r="AB34" s="474"/>
      <c r="AC34" s="477"/>
      <c r="AD34" s="480"/>
      <c r="AE34" s="460"/>
      <c r="AF34" s="202"/>
      <c r="AG34" s="204"/>
      <c r="AH34" s="465"/>
    </row>
    <row r="35" spans="1:34" x14ac:dyDescent="0.25">
      <c r="A35" s="527"/>
      <c r="B35" s="530"/>
      <c r="C35" s="393"/>
      <c r="D35" s="426"/>
      <c r="E35" s="536"/>
      <c r="F35" s="251"/>
      <c r="G35" s="248"/>
      <c r="H35" s="235"/>
      <c r="I35" s="236"/>
      <c r="J35" s="263" t="str">
        <f>IF(AND(J33&gt;=5,J33&lt;=10),"BAJA",IF(AND(J33&gt;=15,J33&lt;=25),"MODERADA",IF(AND(J33&gt;=30,J33&lt;=50),"ALTA",IF(AND(J33&gt;=60,J33&lt;=100),"EXTREMA",""))))</f>
        <v>EXTREMA</v>
      </c>
      <c r="K35" s="507"/>
      <c r="L35" s="27" t="s">
        <v>3</v>
      </c>
      <c r="M35" s="3" t="s">
        <v>12</v>
      </c>
      <c r="N35" s="2" t="str">
        <f>IF(M35="SÍ",15,"0")</f>
        <v>0</v>
      </c>
      <c r="O35" s="236"/>
      <c r="P35" s="224"/>
      <c r="Q35" s="224"/>
      <c r="R35" s="227"/>
      <c r="S35" s="224"/>
      <c r="T35" s="227"/>
      <c r="U35" s="230"/>
      <c r="V35" s="233"/>
      <c r="W35" s="210"/>
      <c r="X35" s="213"/>
      <c r="Y35" s="215"/>
      <c r="Z35" s="222" t="str">
        <f>IF(AND($Z33&gt;=5,$Z33&lt;=10),"BAJA",IF(AND($Z33&gt;=15,$Z33&lt;=25),"MODERADA",IF(AND($Z33&gt;=30,$Z33&lt;=50),"ALTA",IF(AND($Z33&gt;=60,$Z33&lt;=100),"EXTREMA",""))))</f>
        <v>EXTREMA</v>
      </c>
      <c r="AA35" s="471"/>
      <c r="AB35" s="474"/>
      <c r="AC35" s="477"/>
      <c r="AD35" s="480"/>
      <c r="AE35" s="460"/>
      <c r="AF35" s="202"/>
      <c r="AG35" s="204"/>
      <c r="AH35" s="465"/>
    </row>
    <row r="36" spans="1:34" x14ac:dyDescent="0.25">
      <c r="A36" s="527"/>
      <c r="B36" s="530"/>
      <c r="C36" s="393"/>
      <c r="D36" s="426"/>
      <c r="E36" s="536"/>
      <c r="F36" s="251"/>
      <c r="G36" s="248"/>
      <c r="H36" s="235"/>
      <c r="I36" s="236"/>
      <c r="J36" s="263"/>
      <c r="K36" s="507"/>
      <c r="L36" s="27" t="s">
        <v>4</v>
      </c>
      <c r="M36" s="3" t="s">
        <v>11</v>
      </c>
      <c r="N36" s="2">
        <f>IF(M36="SÍ",10,"0")</f>
        <v>10</v>
      </c>
      <c r="O36" s="236"/>
      <c r="P36" s="224"/>
      <c r="Q36" s="224"/>
      <c r="R36" s="227"/>
      <c r="S36" s="224"/>
      <c r="T36" s="227"/>
      <c r="U36" s="230"/>
      <c r="V36" s="233"/>
      <c r="W36" s="210"/>
      <c r="X36" s="213"/>
      <c r="Y36" s="215"/>
      <c r="Z36" s="222"/>
      <c r="AA36" s="471"/>
      <c r="AB36" s="474"/>
      <c r="AC36" s="477"/>
      <c r="AD36" s="480"/>
      <c r="AE36" s="460"/>
      <c r="AF36" s="202"/>
      <c r="AG36" s="204"/>
      <c r="AH36" s="465"/>
    </row>
    <row r="37" spans="1:34" ht="30" x14ac:dyDescent="0.25">
      <c r="A37" s="527"/>
      <c r="B37" s="530"/>
      <c r="C37" s="393"/>
      <c r="D37" s="426"/>
      <c r="E37" s="536"/>
      <c r="F37" s="251"/>
      <c r="G37" s="248"/>
      <c r="H37" s="235"/>
      <c r="I37" s="236"/>
      <c r="J37" s="263"/>
      <c r="K37" s="507"/>
      <c r="L37" s="26" t="s">
        <v>31</v>
      </c>
      <c r="M37" s="3" t="s">
        <v>12</v>
      </c>
      <c r="N37" s="2" t="str">
        <f>IF(M37="SÍ",15,"0")</f>
        <v>0</v>
      </c>
      <c r="O37" s="236"/>
      <c r="P37" s="224"/>
      <c r="Q37" s="224"/>
      <c r="R37" s="227"/>
      <c r="S37" s="224"/>
      <c r="T37" s="227"/>
      <c r="U37" s="230"/>
      <c r="V37" s="233"/>
      <c r="W37" s="210"/>
      <c r="X37" s="213"/>
      <c r="Y37" s="215"/>
      <c r="Z37" s="222"/>
      <c r="AA37" s="471"/>
      <c r="AB37" s="474"/>
      <c r="AC37" s="477"/>
      <c r="AD37" s="480"/>
      <c r="AE37" s="460"/>
      <c r="AF37" s="202"/>
      <c r="AG37" s="204"/>
      <c r="AH37" s="465"/>
    </row>
    <row r="38" spans="1:34" ht="30" x14ac:dyDescent="0.25">
      <c r="A38" s="527"/>
      <c r="B38" s="530"/>
      <c r="C38" s="393"/>
      <c r="D38" s="426"/>
      <c r="E38" s="536"/>
      <c r="F38" s="251"/>
      <c r="G38" s="248"/>
      <c r="H38" s="235"/>
      <c r="I38" s="236"/>
      <c r="J38" s="263"/>
      <c r="K38" s="507"/>
      <c r="L38" s="26" t="s">
        <v>5</v>
      </c>
      <c r="M38" s="3" t="s">
        <v>12</v>
      </c>
      <c r="N38" s="2" t="str">
        <f>IF(M38="SÍ",10,"0")</f>
        <v>0</v>
      </c>
      <c r="O38" s="236"/>
      <c r="P38" s="224"/>
      <c r="Q38" s="224"/>
      <c r="R38" s="227"/>
      <c r="S38" s="224"/>
      <c r="T38" s="227"/>
      <c r="U38" s="230"/>
      <c r="V38" s="233"/>
      <c r="W38" s="210"/>
      <c r="X38" s="213"/>
      <c r="Y38" s="215"/>
      <c r="Z38" s="222"/>
      <c r="AA38" s="471"/>
      <c r="AB38" s="474"/>
      <c r="AC38" s="477"/>
      <c r="AD38" s="480"/>
      <c r="AE38" s="460"/>
      <c r="AF38" s="202"/>
      <c r="AG38" s="204"/>
      <c r="AH38" s="465"/>
    </row>
    <row r="39" spans="1:34" ht="30.75" thickBot="1" x14ac:dyDescent="0.3">
      <c r="A39" s="528"/>
      <c r="B39" s="531"/>
      <c r="C39" s="533"/>
      <c r="D39" s="534"/>
      <c r="E39" s="537"/>
      <c r="F39" s="538"/>
      <c r="G39" s="496"/>
      <c r="H39" s="497"/>
      <c r="I39" s="486"/>
      <c r="J39" s="467"/>
      <c r="K39" s="508"/>
      <c r="L39" s="41" t="s">
        <v>30</v>
      </c>
      <c r="M39" s="42" t="s">
        <v>12</v>
      </c>
      <c r="N39" s="43" t="str">
        <f>IF(M39="SÍ",30,"0")</f>
        <v>0</v>
      </c>
      <c r="O39" s="486"/>
      <c r="P39" s="482"/>
      <c r="Q39" s="482"/>
      <c r="R39" s="483"/>
      <c r="S39" s="482"/>
      <c r="T39" s="483"/>
      <c r="U39" s="484"/>
      <c r="V39" s="485"/>
      <c r="W39" s="504"/>
      <c r="X39" s="505"/>
      <c r="Y39" s="469"/>
      <c r="Z39" s="468"/>
      <c r="AA39" s="472"/>
      <c r="AB39" s="475"/>
      <c r="AC39" s="478"/>
      <c r="AD39" s="481"/>
      <c r="AE39" s="461"/>
      <c r="AF39" s="462"/>
      <c r="AG39" s="463"/>
      <c r="AH39" s="466"/>
    </row>
    <row r="40" spans="1:34" x14ac:dyDescent="0.25">
      <c r="A40" s="179" t="s">
        <v>52</v>
      </c>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row>
    <row r="41" spans="1:34" ht="18.75" x14ac:dyDescent="0.25">
      <c r="A41" s="180" t="s">
        <v>29</v>
      </c>
      <c r="B41" s="180"/>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row>
    <row r="42" spans="1:34" ht="15.75" x14ac:dyDescent="0.25">
      <c r="A42" s="182" t="s">
        <v>71</v>
      </c>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4"/>
      <c r="AC42" s="185" t="s">
        <v>48</v>
      </c>
      <c r="AD42" s="185"/>
      <c r="AE42" s="185"/>
      <c r="AF42" s="185" t="s">
        <v>25</v>
      </c>
      <c r="AG42" s="185"/>
      <c r="AH42" s="185"/>
    </row>
    <row r="43" spans="1:34" s="6" customFormat="1" ht="15.75" x14ac:dyDescent="0.25">
      <c r="A43" s="174" t="s">
        <v>196</v>
      </c>
      <c r="B43" s="183"/>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4"/>
      <c r="AC43" s="455">
        <v>43488</v>
      </c>
      <c r="AD43" s="456"/>
      <c r="AE43" s="457"/>
      <c r="AF43" s="458" t="s">
        <v>197</v>
      </c>
      <c r="AG43" s="456"/>
      <c r="AH43" s="457"/>
    </row>
    <row r="44" spans="1:34" s="6" customFormat="1" ht="15.75" x14ac:dyDescent="0.25">
      <c r="A44" s="174" t="s">
        <v>198</v>
      </c>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4"/>
      <c r="AC44" s="449"/>
      <c r="AD44" s="449"/>
      <c r="AE44" s="449"/>
      <c r="AF44" s="458" t="s">
        <v>197</v>
      </c>
      <c r="AG44" s="456"/>
      <c r="AH44" s="457"/>
    </row>
    <row r="45" spans="1:34" s="6" customFormat="1" ht="15.75" x14ac:dyDescent="0.25">
      <c r="A45" s="174" t="s">
        <v>101</v>
      </c>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4"/>
      <c r="AC45" s="455">
        <v>43587</v>
      </c>
      <c r="AD45" s="456"/>
      <c r="AE45" s="457"/>
      <c r="AF45" s="455" t="s">
        <v>197</v>
      </c>
      <c r="AG45" s="456"/>
      <c r="AH45" s="457"/>
    </row>
    <row r="46" spans="1:34" ht="15.75" x14ac:dyDescent="0.25">
      <c r="A46" s="452" t="s">
        <v>199</v>
      </c>
      <c r="B46" s="453"/>
      <c r="C46" s="453"/>
      <c r="D46" s="453"/>
      <c r="E46" s="453"/>
      <c r="F46" s="453"/>
      <c r="G46" s="453"/>
      <c r="H46" s="453"/>
      <c r="I46" s="453"/>
      <c r="J46" s="453"/>
      <c r="K46" s="453"/>
      <c r="L46" s="453"/>
      <c r="M46" s="453"/>
      <c r="N46" s="453"/>
      <c r="O46" s="453"/>
      <c r="P46" s="453"/>
      <c r="Q46" s="453"/>
      <c r="R46" s="453"/>
      <c r="S46" s="453"/>
      <c r="T46" s="453"/>
      <c r="U46" s="453"/>
      <c r="V46" s="453"/>
      <c r="W46" s="453"/>
      <c r="X46" s="453"/>
      <c r="Y46" s="453"/>
      <c r="Z46" s="453"/>
      <c r="AA46" s="453"/>
      <c r="AB46" s="454"/>
      <c r="AC46" s="455">
        <v>43707</v>
      </c>
      <c r="AD46" s="456"/>
      <c r="AE46" s="457"/>
      <c r="AF46" s="455" t="s">
        <v>197</v>
      </c>
      <c r="AG46" s="456"/>
      <c r="AH46" s="457"/>
    </row>
    <row r="47" spans="1:34" x14ac:dyDescent="0.25">
      <c r="A47" s="165" t="s">
        <v>32</v>
      </c>
      <c r="B47" s="166"/>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7"/>
    </row>
    <row r="48" spans="1:34" s="30" customFormat="1" x14ac:dyDescent="0.25">
      <c r="A48" s="153" t="s">
        <v>25</v>
      </c>
      <c r="B48" s="153"/>
      <c r="C48" s="153"/>
      <c r="D48" s="153"/>
      <c r="E48" s="153"/>
      <c r="F48" s="153" t="s">
        <v>62</v>
      </c>
      <c r="G48" s="153"/>
      <c r="H48" s="153"/>
      <c r="I48" s="153"/>
      <c r="J48" s="153"/>
      <c r="K48" s="153"/>
      <c r="L48" s="153"/>
      <c r="M48" s="168" t="s">
        <v>75</v>
      </c>
      <c r="N48" s="169"/>
      <c r="O48" s="169"/>
      <c r="P48" s="169"/>
      <c r="Q48" s="169"/>
      <c r="R48" s="169"/>
      <c r="S48" s="169"/>
      <c r="T48" s="169"/>
      <c r="U48" s="169"/>
      <c r="V48" s="169"/>
      <c r="W48" s="169"/>
      <c r="X48" s="169"/>
      <c r="Y48" s="169"/>
      <c r="Z48" s="169"/>
      <c r="AA48" s="169"/>
      <c r="AB48" s="169"/>
      <c r="AC48" s="169"/>
      <c r="AD48" s="152" t="str">
        <f>IF(Z7="X","APOYO OFICINA ASESORA DE PLANEACIÓN","APOYO OFICINA DE CONTROL INTERNO")</f>
        <v>APOYO OFICINA DE CONTROL INTERNO</v>
      </c>
      <c r="AE48" s="152"/>
      <c r="AF48" s="152"/>
      <c r="AG48" s="152"/>
      <c r="AH48" s="152"/>
    </row>
    <row r="49" spans="1:34" s="30" customFormat="1" ht="15.75" x14ac:dyDescent="0.25">
      <c r="A49" s="49" t="s">
        <v>72</v>
      </c>
      <c r="B49" s="444" t="s">
        <v>200</v>
      </c>
      <c r="C49" s="444"/>
      <c r="D49" s="444"/>
      <c r="E49" s="444"/>
      <c r="F49" s="49" t="s">
        <v>72</v>
      </c>
      <c r="G49" s="31"/>
      <c r="H49" s="444" t="s">
        <v>201</v>
      </c>
      <c r="I49" s="445"/>
      <c r="J49" s="445"/>
      <c r="K49" s="445"/>
      <c r="L49" s="445"/>
      <c r="M49" s="446" t="s">
        <v>72</v>
      </c>
      <c r="N49" s="447"/>
      <c r="O49" s="447"/>
      <c r="P49" s="447"/>
      <c r="Q49" s="447"/>
      <c r="R49" s="447"/>
      <c r="S49" s="447"/>
      <c r="T49" s="447"/>
      <c r="U49" s="448"/>
      <c r="V49" s="449" t="s">
        <v>202</v>
      </c>
      <c r="W49" s="449"/>
      <c r="X49" s="449"/>
      <c r="Y49" s="449"/>
      <c r="Z49" s="449"/>
      <c r="AA49" s="449"/>
      <c r="AB49" s="449"/>
      <c r="AC49" s="449"/>
      <c r="AD49" s="32" t="s">
        <v>27</v>
      </c>
      <c r="AE49" s="173"/>
      <c r="AF49" s="173"/>
      <c r="AG49" s="173"/>
      <c r="AH49" s="173"/>
    </row>
    <row r="50" spans="1:34" ht="15.75" x14ac:dyDescent="0.25">
      <c r="A50" s="49" t="s">
        <v>73</v>
      </c>
      <c r="B50" s="450" t="s">
        <v>203</v>
      </c>
      <c r="C50" s="444"/>
      <c r="D50" s="444"/>
      <c r="E50" s="444"/>
      <c r="F50" s="49" t="s">
        <v>74</v>
      </c>
      <c r="G50" s="31"/>
      <c r="H50" s="450" t="s">
        <v>204</v>
      </c>
      <c r="I50" s="445"/>
      <c r="J50" s="445"/>
      <c r="K50" s="445"/>
      <c r="L50" s="445"/>
      <c r="M50" s="446" t="s">
        <v>74</v>
      </c>
      <c r="N50" s="447" t="s">
        <v>74</v>
      </c>
      <c r="O50" s="447" t="s">
        <v>74</v>
      </c>
      <c r="P50" s="447" t="s">
        <v>74</v>
      </c>
      <c r="Q50" s="447" t="s">
        <v>74</v>
      </c>
      <c r="R50" s="447" t="s">
        <v>74</v>
      </c>
      <c r="S50" s="447" t="s">
        <v>74</v>
      </c>
      <c r="T50" s="447" t="s">
        <v>74</v>
      </c>
      <c r="U50" s="448" t="s">
        <v>74</v>
      </c>
      <c r="V50" s="451" t="s">
        <v>205</v>
      </c>
      <c r="W50" s="449"/>
      <c r="X50" s="449"/>
      <c r="Y50" s="449"/>
      <c r="Z50" s="449"/>
      <c r="AA50" s="449"/>
      <c r="AB50" s="449"/>
      <c r="AC50" s="449"/>
      <c r="AD50" s="32" t="s">
        <v>28</v>
      </c>
      <c r="AE50" s="173"/>
      <c r="AF50" s="173"/>
      <c r="AG50" s="173"/>
      <c r="AH50" s="173"/>
    </row>
  </sheetData>
  <mergeCells count="182">
    <mergeCell ref="AA8:AD10"/>
    <mergeCell ref="AE8:AH10"/>
    <mergeCell ref="XET8:XEU8"/>
    <mergeCell ref="A9:A11"/>
    <mergeCell ref="B9:B11"/>
    <mergeCell ref="C9:C11"/>
    <mergeCell ref="D9:D11"/>
    <mergeCell ref="E9:E11"/>
    <mergeCell ref="A7:B7"/>
    <mergeCell ref="C7:E7"/>
    <mergeCell ref="F7:L7"/>
    <mergeCell ref="M7:V7"/>
    <mergeCell ref="AE7:AF7"/>
    <mergeCell ref="XET7:XEU7"/>
    <mergeCell ref="F9:J9"/>
    <mergeCell ref="K9:K11"/>
    <mergeCell ref="L9:Z9"/>
    <mergeCell ref="F10:J10"/>
    <mergeCell ref="L10:L11"/>
    <mergeCell ref="M10:M11"/>
    <mergeCell ref="U10:U11"/>
    <mergeCell ref="V10:Z10"/>
    <mergeCell ref="A8:E8"/>
    <mergeCell ref="F8:Z8"/>
    <mergeCell ref="A12:A39"/>
    <mergeCell ref="B12:B39"/>
    <mergeCell ref="C12:C18"/>
    <mergeCell ref="D12:D18"/>
    <mergeCell ref="E12:E18"/>
    <mergeCell ref="F12:F18"/>
    <mergeCell ref="C26:C32"/>
    <mergeCell ref="D26:D32"/>
    <mergeCell ref="E26:E32"/>
    <mergeCell ref="F26:F32"/>
    <mergeCell ref="C33:C39"/>
    <mergeCell ref="D33:D39"/>
    <mergeCell ref="E33:E39"/>
    <mergeCell ref="F33:F39"/>
    <mergeCell ref="R12:R18"/>
    <mergeCell ref="S12:S18"/>
    <mergeCell ref="T12:T18"/>
    <mergeCell ref="U12:U18"/>
    <mergeCell ref="G12:G18"/>
    <mergeCell ref="H12:H18"/>
    <mergeCell ref="I12:I18"/>
    <mergeCell ref="J12:J13"/>
    <mergeCell ref="K12:K18"/>
    <mergeCell ref="O12:O18"/>
    <mergeCell ref="AH12:AH18"/>
    <mergeCell ref="J14:J18"/>
    <mergeCell ref="Z14:Z18"/>
    <mergeCell ref="C19:C25"/>
    <mergeCell ref="D19:D25"/>
    <mergeCell ref="E19:E25"/>
    <mergeCell ref="F19:F25"/>
    <mergeCell ref="G19:G25"/>
    <mergeCell ref="H19:H25"/>
    <mergeCell ref="I19:I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E19:AE25"/>
    <mergeCell ref="AF19:AF25"/>
    <mergeCell ref="AG19:AG25"/>
    <mergeCell ref="AH19:AH25"/>
    <mergeCell ref="J21:J25"/>
    <mergeCell ref="Z21:Z25"/>
    <mergeCell ref="Y19:Y25"/>
    <mergeCell ref="Z19:Z20"/>
    <mergeCell ref="AA19:AA25"/>
    <mergeCell ref="AB19:AB25"/>
    <mergeCell ref="AC19:AC25"/>
    <mergeCell ref="AD19:AD25"/>
    <mergeCell ref="S19:S25"/>
    <mergeCell ref="T19:T25"/>
    <mergeCell ref="U19:U25"/>
    <mergeCell ref="V19:V25"/>
    <mergeCell ref="W19:W25"/>
    <mergeCell ref="X19:X25"/>
    <mergeCell ref="J19:J20"/>
    <mergeCell ref="K19:K25"/>
    <mergeCell ref="O19:O25"/>
    <mergeCell ref="P19:P25"/>
    <mergeCell ref="Q19:Q25"/>
    <mergeCell ref="R19:R25"/>
    <mergeCell ref="G33:G39"/>
    <mergeCell ref="H33:H39"/>
    <mergeCell ref="I33:I39"/>
    <mergeCell ref="AB26:AB32"/>
    <mergeCell ref="AC26:AC32"/>
    <mergeCell ref="V26:V32"/>
    <mergeCell ref="W26:W32"/>
    <mergeCell ref="X26:X32"/>
    <mergeCell ref="Y26:Y32"/>
    <mergeCell ref="Z26:Z27"/>
    <mergeCell ref="AA26:AA32"/>
    <mergeCell ref="P26:P32"/>
    <mergeCell ref="Q26:Q32"/>
    <mergeCell ref="R26:R32"/>
    <mergeCell ref="S26:S32"/>
    <mergeCell ref="T26:T32"/>
    <mergeCell ref="U26:U32"/>
    <mergeCell ref="G26:G32"/>
    <mergeCell ref="H26:H32"/>
    <mergeCell ref="I26:I32"/>
    <mergeCell ref="W33:W39"/>
    <mergeCell ref="X33:X39"/>
    <mergeCell ref="J33:J34"/>
    <mergeCell ref="K33:K39"/>
    <mergeCell ref="O33:O39"/>
    <mergeCell ref="P33:P39"/>
    <mergeCell ref="Q33:Q39"/>
    <mergeCell ref="R33:R39"/>
    <mergeCell ref="AH26:AH32"/>
    <mergeCell ref="J28:J32"/>
    <mergeCell ref="Z28:Z32"/>
    <mergeCell ref="AD26:AD32"/>
    <mergeCell ref="AE26:AE32"/>
    <mergeCell ref="AF26:AF32"/>
    <mergeCell ref="AG26:AG32"/>
    <mergeCell ref="J26:J27"/>
    <mergeCell ref="K26:K32"/>
    <mergeCell ref="O26:O32"/>
    <mergeCell ref="A40:AH40"/>
    <mergeCell ref="A41:AH41"/>
    <mergeCell ref="A42:AB42"/>
    <mergeCell ref="AC42:AE42"/>
    <mergeCell ref="AF42:AH42"/>
    <mergeCell ref="A43:AB43"/>
    <mergeCell ref="AC43:AE43"/>
    <mergeCell ref="AF43:AH43"/>
    <mergeCell ref="AE33:AE39"/>
    <mergeCell ref="AF33:AF39"/>
    <mergeCell ref="AG33:AG39"/>
    <mergeCell ref="AH33:AH39"/>
    <mergeCell ref="J35:J39"/>
    <mergeCell ref="Z35:Z39"/>
    <mergeCell ref="Y33:Y39"/>
    <mergeCell ref="Z33:Z34"/>
    <mergeCell ref="AA33:AA39"/>
    <mergeCell ref="AB33:AB39"/>
    <mergeCell ref="AC33:AC39"/>
    <mergeCell ref="AD33:AD39"/>
    <mergeCell ref="S33:S39"/>
    <mergeCell ref="T33:T39"/>
    <mergeCell ref="U33:U39"/>
    <mergeCell ref="V33:V39"/>
    <mergeCell ref="A46:AB46"/>
    <mergeCell ref="AC46:AE46"/>
    <mergeCell ref="AF46:AH46"/>
    <mergeCell ref="A47:AH47"/>
    <mergeCell ref="A48:E48"/>
    <mergeCell ref="F48:L48"/>
    <mergeCell ref="M48:AC48"/>
    <mergeCell ref="AD48:AH48"/>
    <mergeCell ref="A44:AB44"/>
    <mergeCell ref="AC44:AE44"/>
    <mergeCell ref="AF44:AH44"/>
    <mergeCell ref="A45:AB45"/>
    <mergeCell ref="AC45:AE45"/>
    <mergeCell ref="AF45:AH45"/>
    <mergeCell ref="B49:E49"/>
    <mergeCell ref="H49:L49"/>
    <mergeCell ref="M49:U49"/>
    <mergeCell ref="V49:AC49"/>
    <mergeCell ref="AE49:AH49"/>
    <mergeCell ref="B50:E50"/>
    <mergeCell ref="H50:L50"/>
    <mergeCell ref="M50:U50"/>
    <mergeCell ref="V50:AC50"/>
    <mergeCell ref="AE50:AH50"/>
  </mergeCells>
  <conditionalFormatting sqref="J12:J18">
    <cfRule type="expression" dxfId="123" priority="29">
      <formula>$J$14="BAJA"</formula>
    </cfRule>
    <cfRule type="expression" dxfId="122" priority="30">
      <formula>$J$14="MODERADA"</formula>
    </cfRule>
    <cfRule type="expression" dxfId="121" priority="31">
      <formula>$J$14="ALTA"</formula>
    </cfRule>
    <cfRule type="expression" dxfId="120" priority="32">
      <formula>$J$14="EXTREMA"</formula>
    </cfRule>
  </conditionalFormatting>
  <conditionalFormatting sqref="Z12:Z18">
    <cfRule type="expression" dxfId="119" priority="25">
      <formula>$Z$14="MODERADA"</formula>
    </cfRule>
    <cfRule type="expression" dxfId="118" priority="26">
      <formula>$Z$14="EXTREMA"</formula>
    </cfRule>
    <cfRule type="expression" dxfId="117" priority="27">
      <formula>$Z$14="ALTA"</formula>
    </cfRule>
    <cfRule type="expression" dxfId="116" priority="28">
      <formula>$Z$14="BAJA"</formula>
    </cfRule>
  </conditionalFormatting>
  <conditionalFormatting sqref="Z19:Z25">
    <cfRule type="expression" dxfId="115" priority="21">
      <formula>$Z$21="MODERADA"</formula>
    </cfRule>
    <cfRule type="expression" dxfId="114" priority="22">
      <formula>$Z$21="EXTREMA"</formula>
    </cfRule>
    <cfRule type="expression" dxfId="113" priority="23">
      <formula>$Z$21="ALTA"</formula>
    </cfRule>
    <cfRule type="expression" dxfId="112" priority="24">
      <formula>$Z$21="BAJA"</formula>
    </cfRule>
  </conditionalFormatting>
  <conditionalFormatting sqref="J19 J21">
    <cfRule type="expression" dxfId="111" priority="17">
      <formula>$J$21="BAJA"</formula>
    </cfRule>
    <cfRule type="expression" dxfId="110" priority="18">
      <formula>$J$21="MODERADA"</formula>
    </cfRule>
    <cfRule type="expression" dxfId="109" priority="19">
      <formula>$J$21="ALTA"</formula>
    </cfRule>
    <cfRule type="expression" dxfId="108" priority="20">
      <formula>$J$21="EXTREMA"</formula>
    </cfRule>
  </conditionalFormatting>
  <conditionalFormatting sqref="Z26:Z32">
    <cfRule type="expression" dxfId="107" priority="13">
      <formula>$Z$14="MODERADA"</formula>
    </cfRule>
    <cfRule type="expression" dxfId="106" priority="14">
      <formula>$Z$14="EXTREMA"</formula>
    </cfRule>
    <cfRule type="expression" dxfId="105" priority="15">
      <formula>$Z$14="ALTA"</formula>
    </cfRule>
    <cfRule type="expression" dxfId="104" priority="16">
      <formula>$Z$14="BAJA"</formula>
    </cfRule>
  </conditionalFormatting>
  <conditionalFormatting sqref="J26 J28">
    <cfRule type="expression" dxfId="103" priority="9">
      <formula>$J$28="BAJA"</formula>
    </cfRule>
    <cfRule type="expression" dxfId="102" priority="10">
      <formula>$J$28="MODERADA"</formula>
    </cfRule>
    <cfRule type="expression" dxfId="101" priority="11">
      <formula>$J$28="ALTA"</formula>
    </cfRule>
    <cfRule type="expression" dxfId="100" priority="12">
      <formula>$J$28="EXTREMA"</formula>
    </cfRule>
  </conditionalFormatting>
  <conditionalFormatting sqref="Z33:Z39">
    <cfRule type="expression" dxfId="99" priority="5">
      <formula>$Z$35="MODERADA"</formula>
    </cfRule>
    <cfRule type="expression" dxfId="98" priority="6">
      <formula>$Z$35="EXTREMA"</formula>
    </cfRule>
    <cfRule type="expression" dxfId="97" priority="7">
      <formula>$Z$35="ALTA"</formula>
    </cfRule>
    <cfRule type="expression" dxfId="96" priority="8">
      <formula>$Z$35="BAJA"</formula>
    </cfRule>
  </conditionalFormatting>
  <conditionalFormatting sqref="J33 J35">
    <cfRule type="expression" dxfId="95" priority="1">
      <formula>$J$35="BAJA"</formula>
    </cfRule>
    <cfRule type="expression" dxfId="94" priority="2">
      <formula>$J$35="MODERADA"</formula>
    </cfRule>
    <cfRule type="expression" dxfId="93" priority="3">
      <formula>$J$35="ALTA"</formula>
    </cfRule>
    <cfRule type="expression" dxfId="92" priority="4">
      <formula>$J$35="EXTREMA"</formula>
    </cfRule>
  </conditionalFormatting>
  <dataValidations count="4">
    <dataValidation type="list" allowBlank="1" showInputMessage="1" showErrorMessage="1" sqref="U12:U39">
      <formula1>$XEV$11:$XFD$11</formula1>
    </dataValidation>
    <dataValidation type="list" allowBlank="1" showInputMessage="1" showErrorMessage="1" sqref="H12:H39">
      <formula1>$XET$9:$XEV$9</formula1>
    </dataValidation>
    <dataValidation type="list" allowBlank="1" showInputMessage="1" showErrorMessage="1" sqref="F12:F39">
      <formula1>$XET$2:$XET$6</formula1>
    </dataValidation>
    <dataValidation type="list" allowBlank="1" showInputMessage="1" showErrorMessage="1" sqref="M12:M39">
      <formula1>$XET$11:$XEU$11</formula1>
    </dataValidation>
  </dataValidations>
  <hyperlinks>
    <hyperlink ref="B50" r:id="rId1"/>
    <hyperlink ref="H50" r:id="rId2"/>
    <hyperlink ref="V50" r:id="rId3"/>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topLeftCell="AA7" workbookViewId="0">
      <selection activeCell="E12" sqref="E12:E18"/>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256" width="11.42578125" style="1"/>
    <col min="257" max="257" width="22.5703125" style="1" customWidth="1"/>
    <col min="258" max="258" width="27.85546875" style="1" customWidth="1"/>
    <col min="259" max="259" width="22.85546875" style="1" customWidth="1"/>
    <col min="260" max="260" width="21.7109375" style="1" customWidth="1"/>
    <col min="261" max="261" width="23.140625" style="1" customWidth="1"/>
    <col min="262" max="262" width="20.5703125" style="1" customWidth="1"/>
    <col min="263" max="263" width="0" style="1" hidden="1" customWidth="1"/>
    <col min="264" max="264" width="18.28515625" style="1" customWidth="1"/>
    <col min="265" max="265" width="0" style="1" hidden="1" customWidth="1"/>
    <col min="266" max="266" width="17.140625" style="1" customWidth="1"/>
    <col min="267" max="267" width="36.85546875" style="1" customWidth="1"/>
    <col min="268" max="268" width="44.7109375" style="1" customWidth="1"/>
    <col min="269" max="269" width="9.5703125" style="1" customWidth="1"/>
    <col min="270" max="276" width="0" style="1" hidden="1" customWidth="1"/>
    <col min="277" max="277" width="10.42578125" style="1" customWidth="1"/>
    <col min="278" max="278" width="17.85546875" style="1" customWidth="1"/>
    <col min="279" max="279" width="0" style="1" hidden="1" customWidth="1"/>
    <col min="280" max="280" width="20.5703125" style="1" customWidth="1"/>
    <col min="281" max="281" width="0" style="1" hidden="1" customWidth="1"/>
    <col min="282" max="282" width="18.5703125" style="1" customWidth="1"/>
    <col min="283" max="283" width="20.140625" style="1" customWidth="1"/>
    <col min="284" max="284" width="20.85546875" style="1" customWidth="1"/>
    <col min="285" max="285" width="22.28515625" style="1" customWidth="1"/>
    <col min="286" max="286" width="22.5703125" style="1" customWidth="1"/>
    <col min="287" max="287" width="15.140625" style="1" customWidth="1"/>
    <col min="288" max="288" width="23" style="1" customWidth="1"/>
    <col min="289" max="289" width="19.140625" style="1" customWidth="1"/>
    <col min="290" max="290" width="16.140625" style="1" customWidth="1"/>
    <col min="291" max="512" width="11.42578125" style="1"/>
    <col min="513" max="513" width="22.5703125" style="1" customWidth="1"/>
    <col min="514" max="514" width="27.85546875" style="1" customWidth="1"/>
    <col min="515" max="515" width="22.85546875" style="1" customWidth="1"/>
    <col min="516" max="516" width="21.7109375" style="1" customWidth="1"/>
    <col min="517" max="517" width="23.140625" style="1" customWidth="1"/>
    <col min="518" max="518" width="20.5703125" style="1" customWidth="1"/>
    <col min="519" max="519" width="0" style="1" hidden="1" customWidth="1"/>
    <col min="520" max="520" width="18.28515625" style="1" customWidth="1"/>
    <col min="521" max="521" width="0" style="1" hidden="1" customWidth="1"/>
    <col min="522" max="522" width="17.140625" style="1" customWidth="1"/>
    <col min="523" max="523" width="36.85546875" style="1" customWidth="1"/>
    <col min="524" max="524" width="44.7109375" style="1" customWidth="1"/>
    <col min="525" max="525" width="9.5703125" style="1" customWidth="1"/>
    <col min="526" max="532" width="0" style="1" hidden="1" customWidth="1"/>
    <col min="533" max="533" width="10.42578125" style="1" customWidth="1"/>
    <col min="534" max="534" width="17.85546875" style="1" customWidth="1"/>
    <col min="535" max="535" width="0" style="1" hidden="1" customWidth="1"/>
    <col min="536" max="536" width="20.5703125" style="1" customWidth="1"/>
    <col min="537" max="537" width="0" style="1" hidden="1" customWidth="1"/>
    <col min="538" max="538" width="18.5703125" style="1" customWidth="1"/>
    <col min="539" max="539" width="20.140625" style="1" customWidth="1"/>
    <col min="540" max="540" width="20.85546875" style="1" customWidth="1"/>
    <col min="541" max="541" width="22.28515625" style="1" customWidth="1"/>
    <col min="542" max="542" width="22.5703125" style="1" customWidth="1"/>
    <col min="543" max="543" width="15.140625" style="1" customWidth="1"/>
    <col min="544" max="544" width="23" style="1" customWidth="1"/>
    <col min="545" max="545" width="19.140625" style="1" customWidth="1"/>
    <col min="546" max="546" width="16.140625" style="1" customWidth="1"/>
    <col min="547" max="768" width="11.42578125" style="1"/>
    <col min="769" max="769" width="22.5703125" style="1" customWidth="1"/>
    <col min="770" max="770" width="27.85546875" style="1" customWidth="1"/>
    <col min="771" max="771" width="22.85546875" style="1" customWidth="1"/>
    <col min="772" max="772" width="21.7109375" style="1" customWidth="1"/>
    <col min="773" max="773" width="23.140625" style="1" customWidth="1"/>
    <col min="774" max="774" width="20.5703125" style="1" customWidth="1"/>
    <col min="775" max="775" width="0" style="1" hidden="1" customWidth="1"/>
    <col min="776" max="776" width="18.28515625" style="1" customWidth="1"/>
    <col min="777" max="777" width="0" style="1" hidden="1" customWidth="1"/>
    <col min="778" max="778" width="17.140625" style="1" customWidth="1"/>
    <col min="779" max="779" width="36.85546875" style="1" customWidth="1"/>
    <col min="780" max="780" width="44.7109375" style="1" customWidth="1"/>
    <col min="781" max="781" width="9.5703125" style="1" customWidth="1"/>
    <col min="782" max="788" width="0" style="1" hidden="1" customWidth="1"/>
    <col min="789" max="789" width="10.42578125" style="1" customWidth="1"/>
    <col min="790" max="790" width="17.85546875" style="1" customWidth="1"/>
    <col min="791" max="791" width="0" style="1" hidden="1" customWidth="1"/>
    <col min="792" max="792" width="20.5703125" style="1" customWidth="1"/>
    <col min="793" max="793" width="0" style="1" hidden="1" customWidth="1"/>
    <col min="794" max="794" width="18.5703125" style="1" customWidth="1"/>
    <col min="795" max="795" width="20.140625" style="1" customWidth="1"/>
    <col min="796" max="796" width="20.85546875" style="1" customWidth="1"/>
    <col min="797" max="797" width="22.28515625" style="1" customWidth="1"/>
    <col min="798" max="798" width="22.5703125" style="1" customWidth="1"/>
    <col min="799" max="799" width="15.140625" style="1" customWidth="1"/>
    <col min="800" max="800" width="23" style="1" customWidth="1"/>
    <col min="801" max="801" width="19.140625" style="1" customWidth="1"/>
    <col min="802" max="802" width="16.140625" style="1" customWidth="1"/>
    <col min="803" max="1024" width="11.42578125" style="1"/>
    <col min="1025" max="1025" width="22.5703125" style="1" customWidth="1"/>
    <col min="1026" max="1026" width="27.85546875" style="1" customWidth="1"/>
    <col min="1027" max="1027" width="22.85546875" style="1" customWidth="1"/>
    <col min="1028" max="1028" width="21.7109375" style="1" customWidth="1"/>
    <col min="1029" max="1029" width="23.140625" style="1" customWidth="1"/>
    <col min="1030" max="1030" width="20.5703125" style="1" customWidth="1"/>
    <col min="1031" max="1031" width="0" style="1" hidden="1" customWidth="1"/>
    <col min="1032" max="1032" width="18.28515625" style="1" customWidth="1"/>
    <col min="1033" max="1033" width="0" style="1" hidden="1" customWidth="1"/>
    <col min="1034" max="1034" width="17.140625" style="1" customWidth="1"/>
    <col min="1035" max="1035" width="36.85546875" style="1" customWidth="1"/>
    <col min="1036" max="1036" width="44.7109375" style="1" customWidth="1"/>
    <col min="1037" max="1037" width="9.5703125" style="1" customWidth="1"/>
    <col min="1038" max="1044" width="0" style="1" hidden="1" customWidth="1"/>
    <col min="1045" max="1045" width="10.42578125" style="1" customWidth="1"/>
    <col min="1046" max="1046" width="17.85546875" style="1" customWidth="1"/>
    <col min="1047" max="1047" width="0" style="1" hidden="1" customWidth="1"/>
    <col min="1048" max="1048" width="20.5703125" style="1" customWidth="1"/>
    <col min="1049" max="1049" width="0" style="1" hidden="1" customWidth="1"/>
    <col min="1050" max="1050" width="18.5703125" style="1" customWidth="1"/>
    <col min="1051" max="1051" width="20.140625" style="1" customWidth="1"/>
    <col min="1052" max="1052" width="20.85546875" style="1" customWidth="1"/>
    <col min="1053" max="1053" width="22.28515625" style="1" customWidth="1"/>
    <col min="1054" max="1054" width="22.5703125" style="1" customWidth="1"/>
    <col min="1055" max="1055" width="15.140625" style="1" customWidth="1"/>
    <col min="1056" max="1056" width="23" style="1" customWidth="1"/>
    <col min="1057" max="1057" width="19.140625" style="1" customWidth="1"/>
    <col min="1058" max="1058" width="16.140625" style="1" customWidth="1"/>
    <col min="1059" max="1280" width="11.42578125" style="1"/>
    <col min="1281" max="1281" width="22.5703125" style="1" customWidth="1"/>
    <col min="1282" max="1282" width="27.85546875" style="1" customWidth="1"/>
    <col min="1283" max="1283" width="22.85546875" style="1" customWidth="1"/>
    <col min="1284" max="1284" width="21.7109375" style="1" customWidth="1"/>
    <col min="1285" max="1285" width="23.140625" style="1" customWidth="1"/>
    <col min="1286" max="1286" width="20.5703125" style="1" customWidth="1"/>
    <col min="1287" max="1287" width="0" style="1" hidden="1" customWidth="1"/>
    <col min="1288" max="1288" width="18.28515625" style="1" customWidth="1"/>
    <col min="1289" max="1289" width="0" style="1" hidden="1" customWidth="1"/>
    <col min="1290" max="1290" width="17.140625" style="1" customWidth="1"/>
    <col min="1291" max="1291" width="36.85546875" style="1" customWidth="1"/>
    <col min="1292" max="1292" width="44.7109375" style="1" customWidth="1"/>
    <col min="1293" max="1293" width="9.5703125" style="1" customWidth="1"/>
    <col min="1294" max="1300" width="0" style="1" hidden="1" customWidth="1"/>
    <col min="1301" max="1301" width="10.42578125" style="1" customWidth="1"/>
    <col min="1302" max="1302" width="17.85546875" style="1" customWidth="1"/>
    <col min="1303" max="1303" width="0" style="1" hidden="1" customWidth="1"/>
    <col min="1304" max="1304" width="20.5703125" style="1" customWidth="1"/>
    <col min="1305" max="1305" width="0" style="1" hidden="1" customWidth="1"/>
    <col min="1306" max="1306" width="18.5703125" style="1" customWidth="1"/>
    <col min="1307" max="1307" width="20.140625" style="1" customWidth="1"/>
    <col min="1308" max="1308" width="20.85546875" style="1" customWidth="1"/>
    <col min="1309" max="1309" width="22.28515625" style="1" customWidth="1"/>
    <col min="1310" max="1310" width="22.5703125" style="1" customWidth="1"/>
    <col min="1311" max="1311" width="15.140625" style="1" customWidth="1"/>
    <col min="1312" max="1312" width="23" style="1" customWidth="1"/>
    <col min="1313" max="1313" width="19.140625" style="1" customWidth="1"/>
    <col min="1314" max="1314" width="16.140625" style="1" customWidth="1"/>
    <col min="1315" max="1536" width="11.42578125" style="1"/>
    <col min="1537" max="1537" width="22.5703125" style="1" customWidth="1"/>
    <col min="1538" max="1538" width="27.85546875" style="1" customWidth="1"/>
    <col min="1539" max="1539" width="22.85546875" style="1" customWidth="1"/>
    <col min="1540" max="1540" width="21.7109375" style="1" customWidth="1"/>
    <col min="1541" max="1541" width="23.140625" style="1" customWidth="1"/>
    <col min="1542" max="1542" width="20.5703125" style="1" customWidth="1"/>
    <col min="1543" max="1543" width="0" style="1" hidden="1" customWidth="1"/>
    <col min="1544" max="1544" width="18.28515625" style="1" customWidth="1"/>
    <col min="1545" max="1545" width="0" style="1" hidden="1" customWidth="1"/>
    <col min="1546" max="1546" width="17.140625" style="1" customWidth="1"/>
    <col min="1547" max="1547" width="36.85546875" style="1" customWidth="1"/>
    <col min="1548" max="1548" width="44.7109375" style="1" customWidth="1"/>
    <col min="1549" max="1549" width="9.5703125" style="1" customWidth="1"/>
    <col min="1550" max="1556" width="0" style="1" hidden="1" customWidth="1"/>
    <col min="1557" max="1557" width="10.42578125" style="1" customWidth="1"/>
    <col min="1558" max="1558" width="17.85546875" style="1" customWidth="1"/>
    <col min="1559" max="1559" width="0" style="1" hidden="1" customWidth="1"/>
    <col min="1560" max="1560" width="20.5703125" style="1" customWidth="1"/>
    <col min="1561" max="1561" width="0" style="1" hidden="1" customWidth="1"/>
    <col min="1562" max="1562" width="18.5703125" style="1" customWidth="1"/>
    <col min="1563" max="1563" width="20.140625" style="1" customWidth="1"/>
    <col min="1564" max="1564" width="20.85546875" style="1" customWidth="1"/>
    <col min="1565" max="1565" width="22.28515625" style="1" customWidth="1"/>
    <col min="1566" max="1566" width="22.5703125" style="1" customWidth="1"/>
    <col min="1567" max="1567" width="15.140625" style="1" customWidth="1"/>
    <col min="1568" max="1568" width="23" style="1" customWidth="1"/>
    <col min="1569" max="1569" width="19.140625" style="1" customWidth="1"/>
    <col min="1570" max="1570" width="16.140625" style="1" customWidth="1"/>
    <col min="1571" max="1792" width="11.42578125" style="1"/>
    <col min="1793" max="1793" width="22.5703125" style="1" customWidth="1"/>
    <col min="1794" max="1794" width="27.85546875" style="1" customWidth="1"/>
    <col min="1795" max="1795" width="22.85546875" style="1" customWidth="1"/>
    <col min="1796" max="1796" width="21.7109375" style="1" customWidth="1"/>
    <col min="1797" max="1797" width="23.140625" style="1" customWidth="1"/>
    <col min="1798" max="1798" width="20.5703125" style="1" customWidth="1"/>
    <col min="1799" max="1799" width="0" style="1" hidden="1" customWidth="1"/>
    <col min="1800" max="1800" width="18.28515625" style="1" customWidth="1"/>
    <col min="1801" max="1801" width="0" style="1" hidden="1" customWidth="1"/>
    <col min="1802" max="1802" width="17.140625" style="1" customWidth="1"/>
    <col min="1803" max="1803" width="36.85546875" style="1" customWidth="1"/>
    <col min="1804" max="1804" width="44.7109375" style="1" customWidth="1"/>
    <col min="1805" max="1805" width="9.5703125" style="1" customWidth="1"/>
    <col min="1806" max="1812" width="0" style="1" hidden="1" customWidth="1"/>
    <col min="1813" max="1813" width="10.42578125" style="1" customWidth="1"/>
    <col min="1814" max="1814" width="17.85546875" style="1" customWidth="1"/>
    <col min="1815" max="1815" width="0" style="1" hidden="1" customWidth="1"/>
    <col min="1816" max="1816" width="20.5703125" style="1" customWidth="1"/>
    <col min="1817" max="1817" width="0" style="1" hidden="1" customWidth="1"/>
    <col min="1818" max="1818" width="18.5703125" style="1" customWidth="1"/>
    <col min="1819" max="1819" width="20.140625" style="1" customWidth="1"/>
    <col min="1820" max="1820" width="20.85546875" style="1" customWidth="1"/>
    <col min="1821" max="1821" width="22.28515625" style="1" customWidth="1"/>
    <col min="1822" max="1822" width="22.5703125" style="1" customWidth="1"/>
    <col min="1823" max="1823" width="15.140625" style="1" customWidth="1"/>
    <col min="1824" max="1824" width="23" style="1" customWidth="1"/>
    <col min="1825" max="1825" width="19.140625" style="1" customWidth="1"/>
    <col min="1826" max="1826" width="16.140625" style="1" customWidth="1"/>
    <col min="1827" max="2048" width="11.42578125" style="1"/>
    <col min="2049" max="2049" width="22.5703125" style="1" customWidth="1"/>
    <col min="2050" max="2050" width="27.85546875" style="1" customWidth="1"/>
    <col min="2051" max="2051" width="22.85546875" style="1" customWidth="1"/>
    <col min="2052" max="2052" width="21.7109375" style="1" customWidth="1"/>
    <col min="2053" max="2053" width="23.140625" style="1" customWidth="1"/>
    <col min="2054" max="2054" width="20.5703125" style="1" customWidth="1"/>
    <col min="2055" max="2055" width="0" style="1" hidden="1" customWidth="1"/>
    <col min="2056" max="2056" width="18.28515625" style="1" customWidth="1"/>
    <col min="2057" max="2057" width="0" style="1" hidden="1" customWidth="1"/>
    <col min="2058" max="2058" width="17.140625" style="1" customWidth="1"/>
    <col min="2059" max="2059" width="36.85546875" style="1" customWidth="1"/>
    <col min="2060" max="2060" width="44.7109375" style="1" customWidth="1"/>
    <col min="2061" max="2061" width="9.5703125" style="1" customWidth="1"/>
    <col min="2062" max="2068" width="0" style="1" hidden="1" customWidth="1"/>
    <col min="2069" max="2069" width="10.42578125" style="1" customWidth="1"/>
    <col min="2070" max="2070" width="17.85546875" style="1" customWidth="1"/>
    <col min="2071" max="2071" width="0" style="1" hidden="1" customWidth="1"/>
    <col min="2072" max="2072" width="20.5703125" style="1" customWidth="1"/>
    <col min="2073" max="2073" width="0" style="1" hidden="1" customWidth="1"/>
    <col min="2074" max="2074" width="18.5703125" style="1" customWidth="1"/>
    <col min="2075" max="2075" width="20.140625" style="1" customWidth="1"/>
    <col min="2076" max="2076" width="20.85546875" style="1" customWidth="1"/>
    <col min="2077" max="2077" width="22.28515625" style="1" customWidth="1"/>
    <col min="2078" max="2078" width="22.5703125" style="1" customWidth="1"/>
    <col min="2079" max="2079" width="15.140625" style="1" customWidth="1"/>
    <col min="2080" max="2080" width="23" style="1" customWidth="1"/>
    <col min="2081" max="2081" width="19.140625" style="1" customWidth="1"/>
    <col min="2082" max="2082" width="16.140625" style="1" customWidth="1"/>
    <col min="2083" max="2304" width="11.42578125" style="1"/>
    <col min="2305" max="2305" width="22.5703125" style="1" customWidth="1"/>
    <col min="2306" max="2306" width="27.85546875" style="1" customWidth="1"/>
    <col min="2307" max="2307" width="22.85546875" style="1" customWidth="1"/>
    <col min="2308" max="2308" width="21.7109375" style="1" customWidth="1"/>
    <col min="2309" max="2309" width="23.140625" style="1" customWidth="1"/>
    <col min="2310" max="2310" width="20.5703125" style="1" customWidth="1"/>
    <col min="2311" max="2311" width="0" style="1" hidden="1" customWidth="1"/>
    <col min="2312" max="2312" width="18.28515625" style="1" customWidth="1"/>
    <col min="2313" max="2313" width="0" style="1" hidden="1" customWidth="1"/>
    <col min="2314" max="2314" width="17.140625" style="1" customWidth="1"/>
    <col min="2315" max="2315" width="36.85546875" style="1" customWidth="1"/>
    <col min="2316" max="2316" width="44.7109375" style="1" customWidth="1"/>
    <col min="2317" max="2317" width="9.5703125" style="1" customWidth="1"/>
    <col min="2318" max="2324" width="0" style="1" hidden="1" customWidth="1"/>
    <col min="2325" max="2325" width="10.42578125" style="1" customWidth="1"/>
    <col min="2326" max="2326" width="17.85546875" style="1" customWidth="1"/>
    <col min="2327" max="2327" width="0" style="1" hidden="1" customWidth="1"/>
    <col min="2328" max="2328" width="20.5703125" style="1" customWidth="1"/>
    <col min="2329" max="2329" width="0" style="1" hidden="1" customWidth="1"/>
    <col min="2330" max="2330" width="18.5703125" style="1" customWidth="1"/>
    <col min="2331" max="2331" width="20.140625" style="1" customWidth="1"/>
    <col min="2332" max="2332" width="20.85546875" style="1" customWidth="1"/>
    <col min="2333" max="2333" width="22.28515625" style="1" customWidth="1"/>
    <col min="2334" max="2334" width="22.5703125" style="1" customWidth="1"/>
    <col min="2335" max="2335" width="15.140625" style="1" customWidth="1"/>
    <col min="2336" max="2336" width="23" style="1" customWidth="1"/>
    <col min="2337" max="2337" width="19.140625" style="1" customWidth="1"/>
    <col min="2338" max="2338" width="16.140625" style="1" customWidth="1"/>
    <col min="2339" max="2560" width="11.42578125" style="1"/>
    <col min="2561" max="2561" width="22.5703125" style="1" customWidth="1"/>
    <col min="2562" max="2562" width="27.85546875" style="1" customWidth="1"/>
    <col min="2563" max="2563" width="22.85546875" style="1" customWidth="1"/>
    <col min="2564" max="2564" width="21.7109375" style="1" customWidth="1"/>
    <col min="2565" max="2565" width="23.140625" style="1" customWidth="1"/>
    <col min="2566" max="2566" width="20.5703125" style="1" customWidth="1"/>
    <col min="2567" max="2567" width="0" style="1" hidden="1" customWidth="1"/>
    <col min="2568" max="2568" width="18.28515625" style="1" customWidth="1"/>
    <col min="2569" max="2569" width="0" style="1" hidden="1" customWidth="1"/>
    <col min="2570" max="2570" width="17.140625" style="1" customWidth="1"/>
    <col min="2571" max="2571" width="36.85546875" style="1" customWidth="1"/>
    <col min="2572" max="2572" width="44.7109375" style="1" customWidth="1"/>
    <col min="2573" max="2573" width="9.5703125" style="1" customWidth="1"/>
    <col min="2574" max="2580" width="0" style="1" hidden="1" customWidth="1"/>
    <col min="2581" max="2581" width="10.42578125" style="1" customWidth="1"/>
    <col min="2582" max="2582" width="17.85546875" style="1" customWidth="1"/>
    <col min="2583" max="2583" width="0" style="1" hidden="1" customWidth="1"/>
    <col min="2584" max="2584" width="20.5703125" style="1" customWidth="1"/>
    <col min="2585" max="2585" width="0" style="1" hidden="1" customWidth="1"/>
    <col min="2586" max="2586" width="18.5703125" style="1" customWidth="1"/>
    <col min="2587" max="2587" width="20.140625" style="1" customWidth="1"/>
    <col min="2588" max="2588" width="20.85546875" style="1" customWidth="1"/>
    <col min="2589" max="2589" width="22.28515625" style="1" customWidth="1"/>
    <col min="2590" max="2590" width="22.5703125" style="1" customWidth="1"/>
    <col min="2591" max="2591" width="15.140625" style="1" customWidth="1"/>
    <col min="2592" max="2592" width="23" style="1" customWidth="1"/>
    <col min="2593" max="2593" width="19.140625" style="1" customWidth="1"/>
    <col min="2594" max="2594" width="16.140625" style="1" customWidth="1"/>
    <col min="2595" max="2816" width="11.42578125" style="1"/>
    <col min="2817" max="2817" width="22.5703125" style="1" customWidth="1"/>
    <col min="2818" max="2818" width="27.85546875" style="1" customWidth="1"/>
    <col min="2819" max="2819" width="22.85546875" style="1" customWidth="1"/>
    <col min="2820" max="2820" width="21.7109375" style="1" customWidth="1"/>
    <col min="2821" max="2821" width="23.140625" style="1" customWidth="1"/>
    <col min="2822" max="2822" width="20.5703125" style="1" customWidth="1"/>
    <col min="2823" max="2823" width="0" style="1" hidden="1" customWidth="1"/>
    <col min="2824" max="2824" width="18.28515625" style="1" customWidth="1"/>
    <col min="2825" max="2825" width="0" style="1" hidden="1" customWidth="1"/>
    <col min="2826" max="2826" width="17.140625" style="1" customWidth="1"/>
    <col min="2827" max="2827" width="36.85546875" style="1" customWidth="1"/>
    <col min="2828" max="2828" width="44.7109375" style="1" customWidth="1"/>
    <col min="2829" max="2829" width="9.5703125" style="1" customWidth="1"/>
    <col min="2830" max="2836" width="0" style="1" hidden="1" customWidth="1"/>
    <col min="2837" max="2837" width="10.42578125" style="1" customWidth="1"/>
    <col min="2838" max="2838" width="17.85546875" style="1" customWidth="1"/>
    <col min="2839" max="2839" width="0" style="1" hidden="1" customWidth="1"/>
    <col min="2840" max="2840" width="20.5703125" style="1" customWidth="1"/>
    <col min="2841" max="2841" width="0" style="1" hidden="1" customWidth="1"/>
    <col min="2842" max="2842" width="18.5703125" style="1" customWidth="1"/>
    <col min="2843" max="2843" width="20.140625" style="1" customWidth="1"/>
    <col min="2844" max="2844" width="20.85546875" style="1" customWidth="1"/>
    <col min="2845" max="2845" width="22.28515625" style="1" customWidth="1"/>
    <col min="2846" max="2846" width="22.5703125" style="1" customWidth="1"/>
    <col min="2847" max="2847" width="15.140625" style="1" customWidth="1"/>
    <col min="2848" max="2848" width="23" style="1" customWidth="1"/>
    <col min="2849" max="2849" width="19.140625" style="1" customWidth="1"/>
    <col min="2850" max="2850" width="16.140625" style="1" customWidth="1"/>
    <col min="2851" max="3072" width="11.42578125" style="1"/>
    <col min="3073" max="3073" width="22.5703125" style="1" customWidth="1"/>
    <col min="3074" max="3074" width="27.85546875" style="1" customWidth="1"/>
    <col min="3075" max="3075" width="22.85546875" style="1" customWidth="1"/>
    <col min="3076" max="3076" width="21.7109375" style="1" customWidth="1"/>
    <col min="3077" max="3077" width="23.140625" style="1" customWidth="1"/>
    <col min="3078" max="3078" width="20.5703125" style="1" customWidth="1"/>
    <col min="3079" max="3079" width="0" style="1" hidden="1" customWidth="1"/>
    <col min="3080" max="3080" width="18.28515625" style="1" customWidth="1"/>
    <col min="3081" max="3081" width="0" style="1" hidden="1" customWidth="1"/>
    <col min="3082" max="3082" width="17.140625" style="1" customWidth="1"/>
    <col min="3083" max="3083" width="36.85546875" style="1" customWidth="1"/>
    <col min="3084" max="3084" width="44.7109375" style="1" customWidth="1"/>
    <col min="3085" max="3085" width="9.5703125" style="1" customWidth="1"/>
    <col min="3086" max="3092" width="0" style="1" hidden="1" customWidth="1"/>
    <col min="3093" max="3093" width="10.42578125" style="1" customWidth="1"/>
    <col min="3094" max="3094" width="17.85546875" style="1" customWidth="1"/>
    <col min="3095" max="3095" width="0" style="1" hidden="1" customWidth="1"/>
    <col min="3096" max="3096" width="20.5703125" style="1" customWidth="1"/>
    <col min="3097" max="3097" width="0" style="1" hidden="1" customWidth="1"/>
    <col min="3098" max="3098" width="18.5703125" style="1" customWidth="1"/>
    <col min="3099" max="3099" width="20.140625" style="1" customWidth="1"/>
    <col min="3100" max="3100" width="20.85546875" style="1" customWidth="1"/>
    <col min="3101" max="3101" width="22.28515625" style="1" customWidth="1"/>
    <col min="3102" max="3102" width="22.5703125" style="1" customWidth="1"/>
    <col min="3103" max="3103" width="15.140625" style="1" customWidth="1"/>
    <col min="3104" max="3104" width="23" style="1" customWidth="1"/>
    <col min="3105" max="3105" width="19.140625" style="1" customWidth="1"/>
    <col min="3106" max="3106" width="16.140625" style="1" customWidth="1"/>
    <col min="3107" max="3328" width="11.42578125" style="1"/>
    <col min="3329" max="3329" width="22.5703125" style="1" customWidth="1"/>
    <col min="3330" max="3330" width="27.85546875" style="1" customWidth="1"/>
    <col min="3331" max="3331" width="22.85546875" style="1" customWidth="1"/>
    <col min="3332" max="3332" width="21.7109375" style="1" customWidth="1"/>
    <col min="3333" max="3333" width="23.140625" style="1" customWidth="1"/>
    <col min="3334" max="3334" width="20.5703125" style="1" customWidth="1"/>
    <col min="3335" max="3335" width="0" style="1" hidden="1" customWidth="1"/>
    <col min="3336" max="3336" width="18.28515625" style="1" customWidth="1"/>
    <col min="3337" max="3337" width="0" style="1" hidden="1" customWidth="1"/>
    <col min="3338" max="3338" width="17.140625" style="1" customWidth="1"/>
    <col min="3339" max="3339" width="36.85546875" style="1" customWidth="1"/>
    <col min="3340" max="3340" width="44.7109375" style="1" customWidth="1"/>
    <col min="3341" max="3341" width="9.5703125" style="1" customWidth="1"/>
    <col min="3342" max="3348" width="0" style="1" hidden="1" customWidth="1"/>
    <col min="3349" max="3349" width="10.42578125" style="1" customWidth="1"/>
    <col min="3350" max="3350" width="17.85546875" style="1" customWidth="1"/>
    <col min="3351" max="3351" width="0" style="1" hidden="1" customWidth="1"/>
    <col min="3352" max="3352" width="20.5703125" style="1" customWidth="1"/>
    <col min="3353" max="3353" width="0" style="1" hidden="1" customWidth="1"/>
    <col min="3354" max="3354" width="18.5703125" style="1" customWidth="1"/>
    <col min="3355" max="3355" width="20.140625" style="1" customWidth="1"/>
    <col min="3356" max="3356" width="20.85546875" style="1" customWidth="1"/>
    <col min="3357" max="3357" width="22.28515625" style="1" customWidth="1"/>
    <col min="3358" max="3358" width="22.5703125" style="1" customWidth="1"/>
    <col min="3359" max="3359" width="15.140625" style="1" customWidth="1"/>
    <col min="3360" max="3360" width="23" style="1" customWidth="1"/>
    <col min="3361" max="3361" width="19.140625" style="1" customWidth="1"/>
    <col min="3362" max="3362" width="16.140625" style="1" customWidth="1"/>
    <col min="3363" max="3584" width="11.42578125" style="1"/>
    <col min="3585" max="3585" width="22.5703125" style="1" customWidth="1"/>
    <col min="3586" max="3586" width="27.85546875" style="1" customWidth="1"/>
    <col min="3587" max="3587" width="22.85546875" style="1" customWidth="1"/>
    <col min="3588" max="3588" width="21.7109375" style="1" customWidth="1"/>
    <col min="3589" max="3589" width="23.140625" style="1" customWidth="1"/>
    <col min="3590" max="3590" width="20.5703125" style="1" customWidth="1"/>
    <col min="3591" max="3591" width="0" style="1" hidden="1" customWidth="1"/>
    <col min="3592" max="3592" width="18.28515625" style="1" customWidth="1"/>
    <col min="3593" max="3593" width="0" style="1" hidden="1" customWidth="1"/>
    <col min="3594" max="3594" width="17.140625" style="1" customWidth="1"/>
    <col min="3595" max="3595" width="36.85546875" style="1" customWidth="1"/>
    <col min="3596" max="3596" width="44.7109375" style="1" customWidth="1"/>
    <col min="3597" max="3597" width="9.5703125" style="1" customWidth="1"/>
    <col min="3598" max="3604" width="0" style="1" hidden="1" customWidth="1"/>
    <col min="3605" max="3605" width="10.42578125" style="1" customWidth="1"/>
    <col min="3606" max="3606" width="17.85546875" style="1" customWidth="1"/>
    <col min="3607" max="3607" width="0" style="1" hidden="1" customWidth="1"/>
    <col min="3608" max="3608" width="20.5703125" style="1" customWidth="1"/>
    <col min="3609" max="3609" width="0" style="1" hidden="1" customWidth="1"/>
    <col min="3610" max="3610" width="18.5703125" style="1" customWidth="1"/>
    <col min="3611" max="3611" width="20.140625" style="1" customWidth="1"/>
    <col min="3612" max="3612" width="20.85546875" style="1" customWidth="1"/>
    <col min="3613" max="3613" width="22.28515625" style="1" customWidth="1"/>
    <col min="3614" max="3614" width="22.5703125" style="1" customWidth="1"/>
    <col min="3615" max="3615" width="15.140625" style="1" customWidth="1"/>
    <col min="3616" max="3616" width="23" style="1" customWidth="1"/>
    <col min="3617" max="3617" width="19.140625" style="1" customWidth="1"/>
    <col min="3618" max="3618" width="16.140625" style="1" customWidth="1"/>
    <col min="3619" max="3840" width="11.42578125" style="1"/>
    <col min="3841" max="3841" width="22.5703125" style="1" customWidth="1"/>
    <col min="3842" max="3842" width="27.85546875" style="1" customWidth="1"/>
    <col min="3843" max="3843" width="22.85546875" style="1" customWidth="1"/>
    <col min="3844" max="3844" width="21.7109375" style="1" customWidth="1"/>
    <col min="3845" max="3845" width="23.140625" style="1" customWidth="1"/>
    <col min="3846" max="3846" width="20.5703125" style="1" customWidth="1"/>
    <col min="3847" max="3847" width="0" style="1" hidden="1" customWidth="1"/>
    <col min="3848" max="3848" width="18.28515625" style="1" customWidth="1"/>
    <col min="3849" max="3849" width="0" style="1" hidden="1" customWidth="1"/>
    <col min="3850" max="3850" width="17.140625" style="1" customWidth="1"/>
    <col min="3851" max="3851" width="36.85546875" style="1" customWidth="1"/>
    <col min="3852" max="3852" width="44.7109375" style="1" customWidth="1"/>
    <col min="3853" max="3853" width="9.5703125" style="1" customWidth="1"/>
    <col min="3854" max="3860" width="0" style="1" hidden="1" customWidth="1"/>
    <col min="3861" max="3861" width="10.42578125" style="1" customWidth="1"/>
    <col min="3862" max="3862" width="17.85546875" style="1" customWidth="1"/>
    <col min="3863" max="3863" width="0" style="1" hidden="1" customWidth="1"/>
    <col min="3864" max="3864" width="20.5703125" style="1" customWidth="1"/>
    <col min="3865" max="3865" width="0" style="1" hidden="1" customWidth="1"/>
    <col min="3866" max="3866" width="18.5703125" style="1" customWidth="1"/>
    <col min="3867" max="3867" width="20.140625" style="1" customWidth="1"/>
    <col min="3868" max="3868" width="20.85546875" style="1" customWidth="1"/>
    <col min="3869" max="3869" width="22.28515625" style="1" customWidth="1"/>
    <col min="3870" max="3870" width="22.5703125" style="1" customWidth="1"/>
    <col min="3871" max="3871" width="15.140625" style="1" customWidth="1"/>
    <col min="3872" max="3872" width="23" style="1" customWidth="1"/>
    <col min="3873" max="3873" width="19.140625" style="1" customWidth="1"/>
    <col min="3874" max="3874" width="16.140625" style="1" customWidth="1"/>
    <col min="3875" max="4096" width="11.42578125" style="1"/>
    <col min="4097" max="4097" width="22.5703125" style="1" customWidth="1"/>
    <col min="4098" max="4098" width="27.85546875" style="1" customWidth="1"/>
    <col min="4099" max="4099" width="22.85546875" style="1" customWidth="1"/>
    <col min="4100" max="4100" width="21.7109375" style="1" customWidth="1"/>
    <col min="4101" max="4101" width="23.140625" style="1" customWidth="1"/>
    <col min="4102" max="4102" width="20.5703125" style="1" customWidth="1"/>
    <col min="4103" max="4103" width="0" style="1" hidden="1" customWidth="1"/>
    <col min="4104" max="4104" width="18.28515625" style="1" customWidth="1"/>
    <col min="4105" max="4105" width="0" style="1" hidden="1" customWidth="1"/>
    <col min="4106" max="4106" width="17.140625" style="1" customWidth="1"/>
    <col min="4107" max="4107" width="36.85546875" style="1" customWidth="1"/>
    <col min="4108" max="4108" width="44.7109375" style="1" customWidth="1"/>
    <col min="4109" max="4109" width="9.5703125" style="1" customWidth="1"/>
    <col min="4110" max="4116" width="0" style="1" hidden="1" customWidth="1"/>
    <col min="4117" max="4117" width="10.42578125" style="1" customWidth="1"/>
    <col min="4118" max="4118" width="17.85546875" style="1" customWidth="1"/>
    <col min="4119" max="4119" width="0" style="1" hidden="1" customWidth="1"/>
    <col min="4120" max="4120" width="20.5703125" style="1" customWidth="1"/>
    <col min="4121" max="4121" width="0" style="1" hidden="1" customWidth="1"/>
    <col min="4122" max="4122" width="18.5703125" style="1" customWidth="1"/>
    <col min="4123" max="4123" width="20.140625" style="1" customWidth="1"/>
    <col min="4124" max="4124" width="20.85546875" style="1" customWidth="1"/>
    <col min="4125" max="4125" width="22.28515625" style="1" customWidth="1"/>
    <col min="4126" max="4126" width="22.5703125" style="1" customWidth="1"/>
    <col min="4127" max="4127" width="15.140625" style="1" customWidth="1"/>
    <col min="4128" max="4128" width="23" style="1" customWidth="1"/>
    <col min="4129" max="4129" width="19.140625" style="1" customWidth="1"/>
    <col min="4130" max="4130" width="16.140625" style="1" customWidth="1"/>
    <col min="4131" max="4352" width="11.42578125" style="1"/>
    <col min="4353" max="4353" width="22.5703125" style="1" customWidth="1"/>
    <col min="4354" max="4354" width="27.85546875" style="1" customWidth="1"/>
    <col min="4355" max="4355" width="22.85546875" style="1" customWidth="1"/>
    <col min="4356" max="4356" width="21.7109375" style="1" customWidth="1"/>
    <col min="4357" max="4357" width="23.140625" style="1" customWidth="1"/>
    <col min="4358" max="4358" width="20.5703125" style="1" customWidth="1"/>
    <col min="4359" max="4359" width="0" style="1" hidden="1" customWidth="1"/>
    <col min="4360" max="4360" width="18.28515625" style="1" customWidth="1"/>
    <col min="4361" max="4361" width="0" style="1" hidden="1" customWidth="1"/>
    <col min="4362" max="4362" width="17.140625" style="1" customWidth="1"/>
    <col min="4363" max="4363" width="36.85546875" style="1" customWidth="1"/>
    <col min="4364" max="4364" width="44.7109375" style="1" customWidth="1"/>
    <col min="4365" max="4365" width="9.5703125" style="1" customWidth="1"/>
    <col min="4366" max="4372" width="0" style="1" hidden="1" customWidth="1"/>
    <col min="4373" max="4373" width="10.42578125" style="1" customWidth="1"/>
    <col min="4374" max="4374" width="17.85546875" style="1" customWidth="1"/>
    <col min="4375" max="4375" width="0" style="1" hidden="1" customWidth="1"/>
    <col min="4376" max="4376" width="20.5703125" style="1" customWidth="1"/>
    <col min="4377" max="4377" width="0" style="1" hidden="1" customWidth="1"/>
    <col min="4378" max="4378" width="18.5703125" style="1" customWidth="1"/>
    <col min="4379" max="4379" width="20.140625" style="1" customWidth="1"/>
    <col min="4380" max="4380" width="20.85546875" style="1" customWidth="1"/>
    <col min="4381" max="4381" width="22.28515625" style="1" customWidth="1"/>
    <col min="4382" max="4382" width="22.5703125" style="1" customWidth="1"/>
    <col min="4383" max="4383" width="15.140625" style="1" customWidth="1"/>
    <col min="4384" max="4384" width="23" style="1" customWidth="1"/>
    <col min="4385" max="4385" width="19.140625" style="1" customWidth="1"/>
    <col min="4386" max="4386" width="16.140625" style="1" customWidth="1"/>
    <col min="4387" max="4608" width="11.42578125" style="1"/>
    <col min="4609" max="4609" width="22.5703125" style="1" customWidth="1"/>
    <col min="4610" max="4610" width="27.85546875" style="1" customWidth="1"/>
    <col min="4611" max="4611" width="22.85546875" style="1" customWidth="1"/>
    <col min="4612" max="4612" width="21.7109375" style="1" customWidth="1"/>
    <col min="4613" max="4613" width="23.140625" style="1" customWidth="1"/>
    <col min="4614" max="4614" width="20.5703125" style="1" customWidth="1"/>
    <col min="4615" max="4615" width="0" style="1" hidden="1" customWidth="1"/>
    <col min="4616" max="4616" width="18.28515625" style="1" customWidth="1"/>
    <col min="4617" max="4617" width="0" style="1" hidden="1" customWidth="1"/>
    <col min="4618" max="4618" width="17.140625" style="1" customWidth="1"/>
    <col min="4619" max="4619" width="36.85546875" style="1" customWidth="1"/>
    <col min="4620" max="4620" width="44.7109375" style="1" customWidth="1"/>
    <col min="4621" max="4621" width="9.5703125" style="1" customWidth="1"/>
    <col min="4622" max="4628" width="0" style="1" hidden="1" customWidth="1"/>
    <col min="4629" max="4629" width="10.42578125" style="1" customWidth="1"/>
    <col min="4630" max="4630" width="17.85546875" style="1" customWidth="1"/>
    <col min="4631" max="4631" width="0" style="1" hidden="1" customWidth="1"/>
    <col min="4632" max="4632" width="20.5703125" style="1" customWidth="1"/>
    <col min="4633" max="4633" width="0" style="1" hidden="1" customWidth="1"/>
    <col min="4634" max="4634" width="18.5703125" style="1" customWidth="1"/>
    <col min="4635" max="4635" width="20.140625" style="1" customWidth="1"/>
    <col min="4636" max="4636" width="20.85546875" style="1" customWidth="1"/>
    <col min="4637" max="4637" width="22.28515625" style="1" customWidth="1"/>
    <col min="4638" max="4638" width="22.5703125" style="1" customWidth="1"/>
    <col min="4639" max="4639" width="15.140625" style="1" customWidth="1"/>
    <col min="4640" max="4640" width="23" style="1" customWidth="1"/>
    <col min="4641" max="4641" width="19.140625" style="1" customWidth="1"/>
    <col min="4642" max="4642" width="16.140625" style="1" customWidth="1"/>
    <col min="4643" max="4864" width="11.42578125" style="1"/>
    <col min="4865" max="4865" width="22.5703125" style="1" customWidth="1"/>
    <col min="4866" max="4866" width="27.85546875" style="1" customWidth="1"/>
    <col min="4867" max="4867" width="22.85546875" style="1" customWidth="1"/>
    <col min="4868" max="4868" width="21.7109375" style="1" customWidth="1"/>
    <col min="4869" max="4869" width="23.140625" style="1" customWidth="1"/>
    <col min="4870" max="4870" width="20.5703125" style="1" customWidth="1"/>
    <col min="4871" max="4871" width="0" style="1" hidden="1" customWidth="1"/>
    <col min="4872" max="4872" width="18.28515625" style="1" customWidth="1"/>
    <col min="4873" max="4873" width="0" style="1" hidden="1" customWidth="1"/>
    <col min="4874" max="4874" width="17.140625" style="1" customWidth="1"/>
    <col min="4875" max="4875" width="36.85546875" style="1" customWidth="1"/>
    <col min="4876" max="4876" width="44.7109375" style="1" customWidth="1"/>
    <col min="4877" max="4877" width="9.5703125" style="1" customWidth="1"/>
    <col min="4878" max="4884" width="0" style="1" hidden="1" customWidth="1"/>
    <col min="4885" max="4885" width="10.42578125" style="1" customWidth="1"/>
    <col min="4886" max="4886" width="17.85546875" style="1" customWidth="1"/>
    <col min="4887" max="4887" width="0" style="1" hidden="1" customWidth="1"/>
    <col min="4888" max="4888" width="20.5703125" style="1" customWidth="1"/>
    <col min="4889" max="4889" width="0" style="1" hidden="1" customWidth="1"/>
    <col min="4890" max="4890" width="18.5703125" style="1" customWidth="1"/>
    <col min="4891" max="4891" width="20.140625" style="1" customWidth="1"/>
    <col min="4892" max="4892" width="20.85546875" style="1" customWidth="1"/>
    <col min="4893" max="4893" width="22.28515625" style="1" customWidth="1"/>
    <col min="4894" max="4894" width="22.5703125" style="1" customWidth="1"/>
    <col min="4895" max="4895" width="15.140625" style="1" customWidth="1"/>
    <col min="4896" max="4896" width="23" style="1" customWidth="1"/>
    <col min="4897" max="4897" width="19.140625" style="1" customWidth="1"/>
    <col min="4898" max="4898" width="16.140625" style="1" customWidth="1"/>
    <col min="4899" max="5120" width="11.42578125" style="1"/>
    <col min="5121" max="5121" width="22.5703125" style="1" customWidth="1"/>
    <col min="5122" max="5122" width="27.85546875" style="1" customWidth="1"/>
    <col min="5123" max="5123" width="22.85546875" style="1" customWidth="1"/>
    <col min="5124" max="5124" width="21.7109375" style="1" customWidth="1"/>
    <col min="5125" max="5125" width="23.140625" style="1" customWidth="1"/>
    <col min="5126" max="5126" width="20.5703125" style="1" customWidth="1"/>
    <col min="5127" max="5127" width="0" style="1" hidden="1" customWidth="1"/>
    <col min="5128" max="5128" width="18.28515625" style="1" customWidth="1"/>
    <col min="5129" max="5129" width="0" style="1" hidden="1" customWidth="1"/>
    <col min="5130" max="5130" width="17.140625" style="1" customWidth="1"/>
    <col min="5131" max="5131" width="36.85546875" style="1" customWidth="1"/>
    <col min="5132" max="5132" width="44.7109375" style="1" customWidth="1"/>
    <col min="5133" max="5133" width="9.5703125" style="1" customWidth="1"/>
    <col min="5134" max="5140" width="0" style="1" hidden="1" customWidth="1"/>
    <col min="5141" max="5141" width="10.42578125" style="1" customWidth="1"/>
    <col min="5142" max="5142" width="17.85546875" style="1" customWidth="1"/>
    <col min="5143" max="5143" width="0" style="1" hidden="1" customWidth="1"/>
    <col min="5144" max="5144" width="20.5703125" style="1" customWidth="1"/>
    <col min="5145" max="5145" width="0" style="1" hidden="1" customWidth="1"/>
    <col min="5146" max="5146" width="18.5703125" style="1" customWidth="1"/>
    <col min="5147" max="5147" width="20.140625" style="1" customWidth="1"/>
    <col min="5148" max="5148" width="20.85546875" style="1" customWidth="1"/>
    <col min="5149" max="5149" width="22.28515625" style="1" customWidth="1"/>
    <col min="5150" max="5150" width="22.5703125" style="1" customWidth="1"/>
    <col min="5151" max="5151" width="15.140625" style="1" customWidth="1"/>
    <col min="5152" max="5152" width="23" style="1" customWidth="1"/>
    <col min="5153" max="5153" width="19.140625" style="1" customWidth="1"/>
    <col min="5154" max="5154" width="16.140625" style="1" customWidth="1"/>
    <col min="5155" max="5376" width="11.42578125" style="1"/>
    <col min="5377" max="5377" width="22.5703125" style="1" customWidth="1"/>
    <col min="5378" max="5378" width="27.85546875" style="1" customWidth="1"/>
    <col min="5379" max="5379" width="22.85546875" style="1" customWidth="1"/>
    <col min="5380" max="5380" width="21.7109375" style="1" customWidth="1"/>
    <col min="5381" max="5381" width="23.140625" style="1" customWidth="1"/>
    <col min="5382" max="5382" width="20.5703125" style="1" customWidth="1"/>
    <col min="5383" max="5383" width="0" style="1" hidden="1" customWidth="1"/>
    <col min="5384" max="5384" width="18.28515625" style="1" customWidth="1"/>
    <col min="5385" max="5385" width="0" style="1" hidden="1" customWidth="1"/>
    <col min="5386" max="5386" width="17.140625" style="1" customWidth="1"/>
    <col min="5387" max="5387" width="36.85546875" style="1" customWidth="1"/>
    <col min="5388" max="5388" width="44.7109375" style="1" customWidth="1"/>
    <col min="5389" max="5389" width="9.5703125" style="1" customWidth="1"/>
    <col min="5390" max="5396" width="0" style="1" hidden="1" customWidth="1"/>
    <col min="5397" max="5397" width="10.42578125" style="1" customWidth="1"/>
    <col min="5398" max="5398" width="17.85546875" style="1" customWidth="1"/>
    <col min="5399" max="5399" width="0" style="1" hidden="1" customWidth="1"/>
    <col min="5400" max="5400" width="20.5703125" style="1" customWidth="1"/>
    <col min="5401" max="5401" width="0" style="1" hidden="1" customWidth="1"/>
    <col min="5402" max="5402" width="18.5703125" style="1" customWidth="1"/>
    <col min="5403" max="5403" width="20.140625" style="1" customWidth="1"/>
    <col min="5404" max="5404" width="20.85546875" style="1" customWidth="1"/>
    <col min="5405" max="5405" width="22.28515625" style="1" customWidth="1"/>
    <col min="5406" max="5406" width="22.5703125" style="1" customWidth="1"/>
    <col min="5407" max="5407" width="15.140625" style="1" customWidth="1"/>
    <col min="5408" max="5408" width="23" style="1" customWidth="1"/>
    <col min="5409" max="5409" width="19.140625" style="1" customWidth="1"/>
    <col min="5410" max="5410" width="16.140625" style="1" customWidth="1"/>
    <col min="5411" max="5632" width="11.42578125" style="1"/>
    <col min="5633" max="5633" width="22.5703125" style="1" customWidth="1"/>
    <col min="5634" max="5634" width="27.85546875" style="1" customWidth="1"/>
    <col min="5635" max="5635" width="22.85546875" style="1" customWidth="1"/>
    <col min="5636" max="5636" width="21.7109375" style="1" customWidth="1"/>
    <col min="5637" max="5637" width="23.140625" style="1" customWidth="1"/>
    <col min="5638" max="5638" width="20.5703125" style="1" customWidth="1"/>
    <col min="5639" max="5639" width="0" style="1" hidden="1" customWidth="1"/>
    <col min="5640" max="5640" width="18.28515625" style="1" customWidth="1"/>
    <col min="5641" max="5641" width="0" style="1" hidden="1" customWidth="1"/>
    <col min="5642" max="5642" width="17.140625" style="1" customWidth="1"/>
    <col min="5643" max="5643" width="36.85546875" style="1" customWidth="1"/>
    <col min="5644" max="5644" width="44.7109375" style="1" customWidth="1"/>
    <col min="5645" max="5645" width="9.5703125" style="1" customWidth="1"/>
    <col min="5646" max="5652" width="0" style="1" hidden="1" customWidth="1"/>
    <col min="5653" max="5653" width="10.42578125" style="1" customWidth="1"/>
    <col min="5654" max="5654" width="17.85546875" style="1" customWidth="1"/>
    <col min="5655" max="5655" width="0" style="1" hidden="1" customWidth="1"/>
    <col min="5656" max="5656" width="20.5703125" style="1" customWidth="1"/>
    <col min="5657" max="5657" width="0" style="1" hidden="1" customWidth="1"/>
    <col min="5658" max="5658" width="18.5703125" style="1" customWidth="1"/>
    <col min="5659" max="5659" width="20.140625" style="1" customWidth="1"/>
    <col min="5660" max="5660" width="20.85546875" style="1" customWidth="1"/>
    <col min="5661" max="5661" width="22.28515625" style="1" customWidth="1"/>
    <col min="5662" max="5662" width="22.5703125" style="1" customWidth="1"/>
    <col min="5663" max="5663" width="15.140625" style="1" customWidth="1"/>
    <col min="5664" max="5664" width="23" style="1" customWidth="1"/>
    <col min="5665" max="5665" width="19.140625" style="1" customWidth="1"/>
    <col min="5666" max="5666" width="16.140625" style="1" customWidth="1"/>
    <col min="5667" max="5888" width="11.42578125" style="1"/>
    <col min="5889" max="5889" width="22.5703125" style="1" customWidth="1"/>
    <col min="5890" max="5890" width="27.85546875" style="1" customWidth="1"/>
    <col min="5891" max="5891" width="22.85546875" style="1" customWidth="1"/>
    <col min="5892" max="5892" width="21.7109375" style="1" customWidth="1"/>
    <col min="5893" max="5893" width="23.140625" style="1" customWidth="1"/>
    <col min="5894" max="5894" width="20.5703125" style="1" customWidth="1"/>
    <col min="5895" max="5895" width="0" style="1" hidden="1" customWidth="1"/>
    <col min="5896" max="5896" width="18.28515625" style="1" customWidth="1"/>
    <col min="5897" max="5897" width="0" style="1" hidden="1" customWidth="1"/>
    <col min="5898" max="5898" width="17.140625" style="1" customWidth="1"/>
    <col min="5899" max="5899" width="36.85546875" style="1" customWidth="1"/>
    <col min="5900" max="5900" width="44.7109375" style="1" customWidth="1"/>
    <col min="5901" max="5901" width="9.5703125" style="1" customWidth="1"/>
    <col min="5902" max="5908" width="0" style="1" hidden="1" customWidth="1"/>
    <col min="5909" max="5909" width="10.42578125" style="1" customWidth="1"/>
    <col min="5910" max="5910" width="17.85546875" style="1" customWidth="1"/>
    <col min="5911" max="5911" width="0" style="1" hidden="1" customWidth="1"/>
    <col min="5912" max="5912" width="20.5703125" style="1" customWidth="1"/>
    <col min="5913" max="5913" width="0" style="1" hidden="1" customWidth="1"/>
    <col min="5914" max="5914" width="18.5703125" style="1" customWidth="1"/>
    <col min="5915" max="5915" width="20.140625" style="1" customWidth="1"/>
    <col min="5916" max="5916" width="20.85546875" style="1" customWidth="1"/>
    <col min="5917" max="5917" width="22.28515625" style="1" customWidth="1"/>
    <col min="5918" max="5918" width="22.5703125" style="1" customWidth="1"/>
    <col min="5919" max="5919" width="15.140625" style="1" customWidth="1"/>
    <col min="5920" max="5920" width="23" style="1" customWidth="1"/>
    <col min="5921" max="5921" width="19.140625" style="1" customWidth="1"/>
    <col min="5922" max="5922" width="16.140625" style="1" customWidth="1"/>
    <col min="5923" max="6144" width="11.42578125" style="1"/>
    <col min="6145" max="6145" width="22.5703125" style="1" customWidth="1"/>
    <col min="6146" max="6146" width="27.85546875" style="1" customWidth="1"/>
    <col min="6147" max="6147" width="22.85546875" style="1" customWidth="1"/>
    <col min="6148" max="6148" width="21.7109375" style="1" customWidth="1"/>
    <col min="6149" max="6149" width="23.140625" style="1" customWidth="1"/>
    <col min="6150" max="6150" width="20.5703125" style="1" customWidth="1"/>
    <col min="6151" max="6151" width="0" style="1" hidden="1" customWidth="1"/>
    <col min="6152" max="6152" width="18.28515625" style="1" customWidth="1"/>
    <col min="6153" max="6153" width="0" style="1" hidden="1" customWidth="1"/>
    <col min="6154" max="6154" width="17.140625" style="1" customWidth="1"/>
    <col min="6155" max="6155" width="36.85546875" style="1" customWidth="1"/>
    <col min="6156" max="6156" width="44.7109375" style="1" customWidth="1"/>
    <col min="6157" max="6157" width="9.5703125" style="1" customWidth="1"/>
    <col min="6158" max="6164" width="0" style="1" hidden="1" customWidth="1"/>
    <col min="6165" max="6165" width="10.42578125" style="1" customWidth="1"/>
    <col min="6166" max="6166" width="17.85546875" style="1" customWidth="1"/>
    <col min="6167" max="6167" width="0" style="1" hidden="1" customWidth="1"/>
    <col min="6168" max="6168" width="20.5703125" style="1" customWidth="1"/>
    <col min="6169" max="6169" width="0" style="1" hidden="1" customWidth="1"/>
    <col min="6170" max="6170" width="18.5703125" style="1" customWidth="1"/>
    <col min="6171" max="6171" width="20.140625" style="1" customWidth="1"/>
    <col min="6172" max="6172" width="20.85546875" style="1" customWidth="1"/>
    <col min="6173" max="6173" width="22.28515625" style="1" customWidth="1"/>
    <col min="6174" max="6174" width="22.5703125" style="1" customWidth="1"/>
    <col min="6175" max="6175" width="15.140625" style="1" customWidth="1"/>
    <col min="6176" max="6176" width="23" style="1" customWidth="1"/>
    <col min="6177" max="6177" width="19.140625" style="1" customWidth="1"/>
    <col min="6178" max="6178" width="16.140625" style="1" customWidth="1"/>
    <col min="6179" max="6400" width="11.42578125" style="1"/>
    <col min="6401" max="6401" width="22.5703125" style="1" customWidth="1"/>
    <col min="6402" max="6402" width="27.85546875" style="1" customWidth="1"/>
    <col min="6403" max="6403" width="22.85546875" style="1" customWidth="1"/>
    <col min="6404" max="6404" width="21.7109375" style="1" customWidth="1"/>
    <col min="6405" max="6405" width="23.140625" style="1" customWidth="1"/>
    <col min="6406" max="6406" width="20.5703125" style="1" customWidth="1"/>
    <col min="6407" max="6407" width="0" style="1" hidden="1" customWidth="1"/>
    <col min="6408" max="6408" width="18.28515625" style="1" customWidth="1"/>
    <col min="6409" max="6409" width="0" style="1" hidden="1" customWidth="1"/>
    <col min="6410" max="6410" width="17.140625" style="1" customWidth="1"/>
    <col min="6411" max="6411" width="36.85546875" style="1" customWidth="1"/>
    <col min="6412" max="6412" width="44.7109375" style="1" customWidth="1"/>
    <col min="6413" max="6413" width="9.5703125" style="1" customWidth="1"/>
    <col min="6414" max="6420" width="0" style="1" hidden="1" customWidth="1"/>
    <col min="6421" max="6421" width="10.42578125" style="1" customWidth="1"/>
    <col min="6422" max="6422" width="17.85546875" style="1" customWidth="1"/>
    <col min="6423" max="6423" width="0" style="1" hidden="1" customWidth="1"/>
    <col min="6424" max="6424" width="20.5703125" style="1" customWidth="1"/>
    <col min="6425" max="6425" width="0" style="1" hidden="1" customWidth="1"/>
    <col min="6426" max="6426" width="18.5703125" style="1" customWidth="1"/>
    <col min="6427" max="6427" width="20.140625" style="1" customWidth="1"/>
    <col min="6428" max="6428" width="20.85546875" style="1" customWidth="1"/>
    <col min="6429" max="6429" width="22.28515625" style="1" customWidth="1"/>
    <col min="6430" max="6430" width="22.5703125" style="1" customWidth="1"/>
    <col min="6431" max="6431" width="15.140625" style="1" customWidth="1"/>
    <col min="6432" max="6432" width="23" style="1" customWidth="1"/>
    <col min="6433" max="6433" width="19.140625" style="1" customWidth="1"/>
    <col min="6434" max="6434" width="16.140625" style="1" customWidth="1"/>
    <col min="6435" max="6656" width="11.42578125" style="1"/>
    <col min="6657" max="6657" width="22.5703125" style="1" customWidth="1"/>
    <col min="6658" max="6658" width="27.85546875" style="1" customWidth="1"/>
    <col min="6659" max="6659" width="22.85546875" style="1" customWidth="1"/>
    <col min="6660" max="6660" width="21.7109375" style="1" customWidth="1"/>
    <col min="6661" max="6661" width="23.140625" style="1" customWidth="1"/>
    <col min="6662" max="6662" width="20.5703125" style="1" customWidth="1"/>
    <col min="6663" max="6663" width="0" style="1" hidden="1" customWidth="1"/>
    <col min="6664" max="6664" width="18.28515625" style="1" customWidth="1"/>
    <col min="6665" max="6665" width="0" style="1" hidden="1" customWidth="1"/>
    <col min="6666" max="6666" width="17.140625" style="1" customWidth="1"/>
    <col min="6667" max="6667" width="36.85546875" style="1" customWidth="1"/>
    <col min="6668" max="6668" width="44.7109375" style="1" customWidth="1"/>
    <col min="6669" max="6669" width="9.5703125" style="1" customWidth="1"/>
    <col min="6670" max="6676" width="0" style="1" hidden="1" customWidth="1"/>
    <col min="6677" max="6677" width="10.42578125" style="1" customWidth="1"/>
    <col min="6678" max="6678" width="17.85546875" style="1" customWidth="1"/>
    <col min="6679" max="6679" width="0" style="1" hidden="1" customWidth="1"/>
    <col min="6680" max="6680" width="20.5703125" style="1" customWidth="1"/>
    <col min="6681" max="6681" width="0" style="1" hidden="1" customWidth="1"/>
    <col min="6682" max="6682" width="18.5703125" style="1" customWidth="1"/>
    <col min="6683" max="6683" width="20.140625" style="1" customWidth="1"/>
    <col min="6684" max="6684" width="20.85546875" style="1" customWidth="1"/>
    <col min="6685" max="6685" width="22.28515625" style="1" customWidth="1"/>
    <col min="6686" max="6686" width="22.5703125" style="1" customWidth="1"/>
    <col min="6687" max="6687" width="15.140625" style="1" customWidth="1"/>
    <col min="6688" max="6688" width="23" style="1" customWidth="1"/>
    <col min="6689" max="6689" width="19.140625" style="1" customWidth="1"/>
    <col min="6690" max="6690" width="16.140625" style="1" customWidth="1"/>
    <col min="6691" max="6912" width="11.42578125" style="1"/>
    <col min="6913" max="6913" width="22.5703125" style="1" customWidth="1"/>
    <col min="6914" max="6914" width="27.85546875" style="1" customWidth="1"/>
    <col min="6915" max="6915" width="22.85546875" style="1" customWidth="1"/>
    <col min="6916" max="6916" width="21.7109375" style="1" customWidth="1"/>
    <col min="6917" max="6917" width="23.140625" style="1" customWidth="1"/>
    <col min="6918" max="6918" width="20.5703125" style="1" customWidth="1"/>
    <col min="6919" max="6919" width="0" style="1" hidden="1" customWidth="1"/>
    <col min="6920" max="6920" width="18.28515625" style="1" customWidth="1"/>
    <col min="6921" max="6921" width="0" style="1" hidden="1" customWidth="1"/>
    <col min="6922" max="6922" width="17.140625" style="1" customWidth="1"/>
    <col min="6923" max="6923" width="36.85546875" style="1" customWidth="1"/>
    <col min="6924" max="6924" width="44.7109375" style="1" customWidth="1"/>
    <col min="6925" max="6925" width="9.5703125" style="1" customWidth="1"/>
    <col min="6926" max="6932" width="0" style="1" hidden="1" customWidth="1"/>
    <col min="6933" max="6933" width="10.42578125" style="1" customWidth="1"/>
    <col min="6934" max="6934" width="17.85546875" style="1" customWidth="1"/>
    <col min="6935" max="6935" width="0" style="1" hidden="1" customWidth="1"/>
    <col min="6936" max="6936" width="20.5703125" style="1" customWidth="1"/>
    <col min="6937" max="6937" width="0" style="1" hidden="1" customWidth="1"/>
    <col min="6938" max="6938" width="18.5703125" style="1" customWidth="1"/>
    <col min="6939" max="6939" width="20.140625" style="1" customWidth="1"/>
    <col min="6940" max="6940" width="20.85546875" style="1" customWidth="1"/>
    <col min="6941" max="6941" width="22.28515625" style="1" customWidth="1"/>
    <col min="6942" max="6942" width="22.5703125" style="1" customWidth="1"/>
    <col min="6943" max="6943" width="15.140625" style="1" customWidth="1"/>
    <col min="6944" max="6944" width="23" style="1" customWidth="1"/>
    <col min="6945" max="6945" width="19.140625" style="1" customWidth="1"/>
    <col min="6946" max="6946" width="16.140625" style="1" customWidth="1"/>
    <col min="6947" max="7168" width="11.42578125" style="1"/>
    <col min="7169" max="7169" width="22.5703125" style="1" customWidth="1"/>
    <col min="7170" max="7170" width="27.85546875" style="1" customWidth="1"/>
    <col min="7171" max="7171" width="22.85546875" style="1" customWidth="1"/>
    <col min="7172" max="7172" width="21.7109375" style="1" customWidth="1"/>
    <col min="7173" max="7173" width="23.140625" style="1" customWidth="1"/>
    <col min="7174" max="7174" width="20.5703125" style="1" customWidth="1"/>
    <col min="7175" max="7175" width="0" style="1" hidden="1" customWidth="1"/>
    <col min="7176" max="7176" width="18.28515625" style="1" customWidth="1"/>
    <col min="7177" max="7177" width="0" style="1" hidden="1" customWidth="1"/>
    <col min="7178" max="7178" width="17.140625" style="1" customWidth="1"/>
    <col min="7179" max="7179" width="36.85546875" style="1" customWidth="1"/>
    <col min="7180" max="7180" width="44.7109375" style="1" customWidth="1"/>
    <col min="7181" max="7181" width="9.5703125" style="1" customWidth="1"/>
    <col min="7182" max="7188" width="0" style="1" hidden="1" customWidth="1"/>
    <col min="7189" max="7189" width="10.42578125" style="1" customWidth="1"/>
    <col min="7190" max="7190" width="17.85546875" style="1" customWidth="1"/>
    <col min="7191" max="7191" width="0" style="1" hidden="1" customWidth="1"/>
    <col min="7192" max="7192" width="20.5703125" style="1" customWidth="1"/>
    <col min="7193" max="7193" width="0" style="1" hidden="1" customWidth="1"/>
    <col min="7194" max="7194" width="18.5703125" style="1" customWidth="1"/>
    <col min="7195" max="7195" width="20.140625" style="1" customWidth="1"/>
    <col min="7196" max="7196" width="20.85546875" style="1" customWidth="1"/>
    <col min="7197" max="7197" width="22.28515625" style="1" customWidth="1"/>
    <col min="7198" max="7198" width="22.5703125" style="1" customWidth="1"/>
    <col min="7199" max="7199" width="15.140625" style="1" customWidth="1"/>
    <col min="7200" max="7200" width="23" style="1" customWidth="1"/>
    <col min="7201" max="7201" width="19.140625" style="1" customWidth="1"/>
    <col min="7202" max="7202" width="16.140625" style="1" customWidth="1"/>
    <col min="7203" max="7424" width="11.42578125" style="1"/>
    <col min="7425" max="7425" width="22.5703125" style="1" customWidth="1"/>
    <col min="7426" max="7426" width="27.85546875" style="1" customWidth="1"/>
    <col min="7427" max="7427" width="22.85546875" style="1" customWidth="1"/>
    <col min="7428" max="7428" width="21.7109375" style="1" customWidth="1"/>
    <col min="7429" max="7429" width="23.140625" style="1" customWidth="1"/>
    <col min="7430" max="7430" width="20.5703125" style="1" customWidth="1"/>
    <col min="7431" max="7431" width="0" style="1" hidden="1" customWidth="1"/>
    <col min="7432" max="7432" width="18.28515625" style="1" customWidth="1"/>
    <col min="7433" max="7433" width="0" style="1" hidden="1" customWidth="1"/>
    <col min="7434" max="7434" width="17.140625" style="1" customWidth="1"/>
    <col min="7435" max="7435" width="36.85546875" style="1" customWidth="1"/>
    <col min="7436" max="7436" width="44.7109375" style="1" customWidth="1"/>
    <col min="7437" max="7437" width="9.5703125" style="1" customWidth="1"/>
    <col min="7438" max="7444" width="0" style="1" hidden="1" customWidth="1"/>
    <col min="7445" max="7445" width="10.42578125" style="1" customWidth="1"/>
    <col min="7446" max="7446" width="17.85546875" style="1" customWidth="1"/>
    <col min="7447" max="7447" width="0" style="1" hidden="1" customWidth="1"/>
    <col min="7448" max="7448" width="20.5703125" style="1" customWidth="1"/>
    <col min="7449" max="7449" width="0" style="1" hidden="1" customWidth="1"/>
    <col min="7450" max="7450" width="18.5703125" style="1" customWidth="1"/>
    <col min="7451" max="7451" width="20.140625" style="1" customWidth="1"/>
    <col min="7452" max="7452" width="20.85546875" style="1" customWidth="1"/>
    <col min="7453" max="7453" width="22.28515625" style="1" customWidth="1"/>
    <col min="7454" max="7454" width="22.5703125" style="1" customWidth="1"/>
    <col min="7455" max="7455" width="15.140625" style="1" customWidth="1"/>
    <col min="7456" max="7456" width="23" style="1" customWidth="1"/>
    <col min="7457" max="7457" width="19.140625" style="1" customWidth="1"/>
    <col min="7458" max="7458" width="16.140625" style="1" customWidth="1"/>
    <col min="7459" max="7680" width="11.42578125" style="1"/>
    <col min="7681" max="7681" width="22.5703125" style="1" customWidth="1"/>
    <col min="7682" max="7682" width="27.85546875" style="1" customWidth="1"/>
    <col min="7683" max="7683" width="22.85546875" style="1" customWidth="1"/>
    <col min="7684" max="7684" width="21.7109375" style="1" customWidth="1"/>
    <col min="7685" max="7685" width="23.140625" style="1" customWidth="1"/>
    <col min="7686" max="7686" width="20.5703125" style="1" customWidth="1"/>
    <col min="7687" max="7687" width="0" style="1" hidden="1" customWidth="1"/>
    <col min="7688" max="7688" width="18.28515625" style="1" customWidth="1"/>
    <col min="7689" max="7689" width="0" style="1" hidden="1" customWidth="1"/>
    <col min="7690" max="7690" width="17.140625" style="1" customWidth="1"/>
    <col min="7691" max="7691" width="36.85546875" style="1" customWidth="1"/>
    <col min="7692" max="7692" width="44.7109375" style="1" customWidth="1"/>
    <col min="7693" max="7693" width="9.5703125" style="1" customWidth="1"/>
    <col min="7694" max="7700" width="0" style="1" hidden="1" customWidth="1"/>
    <col min="7701" max="7701" width="10.42578125" style="1" customWidth="1"/>
    <col min="7702" max="7702" width="17.85546875" style="1" customWidth="1"/>
    <col min="7703" max="7703" width="0" style="1" hidden="1" customWidth="1"/>
    <col min="7704" max="7704" width="20.5703125" style="1" customWidth="1"/>
    <col min="7705" max="7705" width="0" style="1" hidden="1" customWidth="1"/>
    <col min="7706" max="7706" width="18.5703125" style="1" customWidth="1"/>
    <col min="7707" max="7707" width="20.140625" style="1" customWidth="1"/>
    <col min="7708" max="7708" width="20.85546875" style="1" customWidth="1"/>
    <col min="7709" max="7709" width="22.28515625" style="1" customWidth="1"/>
    <col min="7710" max="7710" width="22.5703125" style="1" customWidth="1"/>
    <col min="7711" max="7711" width="15.140625" style="1" customWidth="1"/>
    <col min="7712" max="7712" width="23" style="1" customWidth="1"/>
    <col min="7713" max="7713" width="19.140625" style="1" customWidth="1"/>
    <col min="7714" max="7714" width="16.140625" style="1" customWidth="1"/>
    <col min="7715" max="7936" width="11.42578125" style="1"/>
    <col min="7937" max="7937" width="22.5703125" style="1" customWidth="1"/>
    <col min="7938" max="7938" width="27.85546875" style="1" customWidth="1"/>
    <col min="7939" max="7939" width="22.85546875" style="1" customWidth="1"/>
    <col min="7940" max="7940" width="21.7109375" style="1" customWidth="1"/>
    <col min="7941" max="7941" width="23.140625" style="1" customWidth="1"/>
    <col min="7942" max="7942" width="20.5703125" style="1" customWidth="1"/>
    <col min="7943" max="7943" width="0" style="1" hidden="1" customWidth="1"/>
    <col min="7944" max="7944" width="18.28515625" style="1" customWidth="1"/>
    <col min="7945" max="7945" width="0" style="1" hidden="1" customWidth="1"/>
    <col min="7946" max="7946" width="17.140625" style="1" customWidth="1"/>
    <col min="7947" max="7947" width="36.85546875" style="1" customWidth="1"/>
    <col min="7948" max="7948" width="44.7109375" style="1" customWidth="1"/>
    <col min="7949" max="7949" width="9.5703125" style="1" customWidth="1"/>
    <col min="7950" max="7956" width="0" style="1" hidden="1" customWidth="1"/>
    <col min="7957" max="7957" width="10.42578125" style="1" customWidth="1"/>
    <col min="7958" max="7958" width="17.85546875" style="1" customWidth="1"/>
    <col min="7959" max="7959" width="0" style="1" hidden="1" customWidth="1"/>
    <col min="7960" max="7960" width="20.5703125" style="1" customWidth="1"/>
    <col min="7961" max="7961" width="0" style="1" hidden="1" customWidth="1"/>
    <col min="7962" max="7962" width="18.5703125" style="1" customWidth="1"/>
    <col min="7963" max="7963" width="20.140625" style="1" customWidth="1"/>
    <col min="7964" max="7964" width="20.85546875" style="1" customWidth="1"/>
    <col min="7965" max="7965" width="22.28515625" style="1" customWidth="1"/>
    <col min="7966" max="7966" width="22.5703125" style="1" customWidth="1"/>
    <col min="7967" max="7967" width="15.140625" style="1" customWidth="1"/>
    <col min="7968" max="7968" width="23" style="1" customWidth="1"/>
    <col min="7969" max="7969" width="19.140625" style="1" customWidth="1"/>
    <col min="7970" max="7970" width="16.140625" style="1" customWidth="1"/>
    <col min="7971" max="8192" width="11.42578125" style="1"/>
    <col min="8193" max="8193" width="22.5703125" style="1" customWidth="1"/>
    <col min="8194" max="8194" width="27.85546875" style="1" customWidth="1"/>
    <col min="8195" max="8195" width="22.85546875" style="1" customWidth="1"/>
    <col min="8196" max="8196" width="21.7109375" style="1" customWidth="1"/>
    <col min="8197" max="8197" width="23.140625" style="1" customWidth="1"/>
    <col min="8198" max="8198" width="20.5703125" style="1" customWidth="1"/>
    <col min="8199" max="8199" width="0" style="1" hidden="1" customWidth="1"/>
    <col min="8200" max="8200" width="18.28515625" style="1" customWidth="1"/>
    <col min="8201" max="8201" width="0" style="1" hidden="1" customWidth="1"/>
    <col min="8202" max="8202" width="17.140625" style="1" customWidth="1"/>
    <col min="8203" max="8203" width="36.85546875" style="1" customWidth="1"/>
    <col min="8204" max="8204" width="44.7109375" style="1" customWidth="1"/>
    <col min="8205" max="8205" width="9.5703125" style="1" customWidth="1"/>
    <col min="8206" max="8212" width="0" style="1" hidden="1" customWidth="1"/>
    <col min="8213" max="8213" width="10.42578125" style="1" customWidth="1"/>
    <col min="8214" max="8214" width="17.85546875" style="1" customWidth="1"/>
    <col min="8215" max="8215" width="0" style="1" hidden="1" customWidth="1"/>
    <col min="8216" max="8216" width="20.5703125" style="1" customWidth="1"/>
    <col min="8217" max="8217" width="0" style="1" hidden="1" customWidth="1"/>
    <col min="8218" max="8218" width="18.5703125" style="1" customWidth="1"/>
    <col min="8219" max="8219" width="20.140625" style="1" customWidth="1"/>
    <col min="8220" max="8220" width="20.85546875" style="1" customWidth="1"/>
    <col min="8221" max="8221" width="22.28515625" style="1" customWidth="1"/>
    <col min="8222" max="8222" width="22.5703125" style="1" customWidth="1"/>
    <col min="8223" max="8223" width="15.140625" style="1" customWidth="1"/>
    <col min="8224" max="8224" width="23" style="1" customWidth="1"/>
    <col min="8225" max="8225" width="19.140625" style="1" customWidth="1"/>
    <col min="8226" max="8226" width="16.140625" style="1" customWidth="1"/>
    <col min="8227" max="8448" width="11.42578125" style="1"/>
    <col min="8449" max="8449" width="22.5703125" style="1" customWidth="1"/>
    <col min="8450" max="8450" width="27.85546875" style="1" customWidth="1"/>
    <col min="8451" max="8451" width="22.85546875" style="1" customWidth="1"/>
    <col min="8452" max="8452" width="21.7109375" style="1" customWidth="1"/>
    <col min="8453" max="8453" width="23.140625" style="1" customWidth="1"/>
    <col min="8454" max="8454" width="20.5703125" style="1" customWidth="1"/>
    <col min="8455" max="8455" width="0" style="1" hidden="1" customWidth="1"/>
    <col min="8456" max="8456" width="18.28515625" style="1" customWidth="1"/>
    <col min="8457" max="8457" width="0" style="1" hidden="1" customWidth="1"/>
    <col min="8458" max="8458" width="17.140625" style="1" customWidth="1"/>
    <col min="8459" max="8459" width="36.85546875" style="1" customWidth="1"/>
    <col min="8460" max="8460" width="44.7109375" style="1" customWidth="1"/>
    <col min="8461" max="8461" width="9.5703125" style="1" customWidth="1"/>
    <col min="8462" max="8468" width="0" style="1" hidden="1" customWidth="1"/>
    <col min="8469" max="8469" width="10.42578125" style="1" customWidth="1"/>
    <col min="8470" max="8470" width="17.85546875" style="1" customWidth="1"/>
    <col min="8471" max="8471" width="0" style="1" hidden="1" customWidth="1"/>
    <col min="8472" max="8472" width="20.5703125" style="1" customWidth="1"/>
    <col min="8473" max="8473" width="0" style="1" hidden="1" customWidth="1"/>
    <col min="8474" max="8474" width="18.5703125" style="1" customWidth="1"/>
    <col min="8475" max="8475" width="20.140625" style="1" customWidth="1"/>
    <col min="8476" max="8476" width="20.85546875" style="1" customWidth="1"/>
    <col min="8477" max="8477" width="22.28515625" style="1" customWidth="1"/>
    <col min="8478" max="8478" width="22.5703125" style="1" customWidth="1"/>
    <col min="8479" max="8479" width="15.140625" style="1" customWidth="1"/>
    <col min="8480" max="8480" width="23" style="1" customWidth="1"/>
    <col min="8481" max="8481" width="19.140625" style="1" customWidth="1"/>
    <col min="8482" max="8482" width="16.140625" style="1" customWidth="1"/>
    <col min="8483" max="8704" width="11.42578125" style="1"/>
    <col min="8705" max="8705" width="22.5703125" style="1" customWidth="1"/>
    <col min="8706" max="8706" width="27.85546875" style="1" customWidth="1"/>
    <col min="8707" max="8707" width="22.85546875" style="1" customWidth="1"/>
    <col min="8708" max="8708" width="21.7109375" style="1" customWidth="1"/>
    <col min="8709" max="8709" width="23.140625" style="1" customWidth="1"/>
    <col min="8710" max="8710" width="20.5703125" style="1" customWidth="1"/>
    <col min="8711" max="8711" width="0" style="1" hidden="1" customWidth="1"/>
    <col min="8712" max="8712" width="18.28515625" style="1" customWidth="1"/>
    <col min="8713" max="8713" width="0" style="1" hidden="1" customWidth="1"/>
    <col min="8714" max="8714" width="17.140625" style="1" customWidth="1"/>
    <col min="8715" max="8715" width="36.85546875" style="1" customWidth="1"/>
    <col min="8716" max="8716" width="44.7109375" style="1" customWidth="1"/>
    <col min="8717" max="8717" width="9.5703125" style="1" customWidth="1"/>
    <col min="8718" max="8724" width="0" style="1" hidden="1" customWidth="1"/>
    <col min="8725" max="8725" width="10.42578125" style="1" customWidth="1"/>
    <col min="8726" max="8726" width="17.85546875" style="1" customWidth="1"/>
    <col min="8727" max="8727" width="0" style="1" hidden="1" customWidth="1"/>
    <col min="8728" max="8728" width="20.5703125" style="1" customWidth="1"/>
    <col min="8729" max="8729" width="0" style="1" hidden="1" customWidth="1"/>
    <col min="8730" max="8730" width="18.5703125" style="1" customWidth="1"/>
    <col min="8731" max="8731" width="20.140625" style="1" customWidth="1"/>
    <col min="8732" max="8732" width="20.85546875" style="1" customWidth="1"/>
    <col min="8733" max="8733" width="22.28515625" style="1" customWidth="1"/>
    <col min="8734" max="8734" width="22.5703125" style="1" customWidth="1"/>
    <col min="8735" max="8735" width="15.140625" style="1" customWidth="1"/>
    <col min="8736" max="8736" width="23" style="1" customWidth="1"/>
    <col min="8737" max="8737" width="19.140625" style="1" customWidth="1"/>
    <col min="8738" max="8738" width="16.140625" style="1" customWidth="1"/>
    <col min="8739" max="8960" width="11.42578125" style="1"/>
    <col min="8961" max="8961" width="22.5703125" style="1" customWidth="1"/>
    <col min="8962" max="8962" width="27.85546875" style="1" customWidth="1"/>
    <col min="8963" max="8963" width="22.85546875" style="1" customWidth="1"/>
    <col min="8964" max="8964" width="21.7109375" style="1" customWidth="1"/>
    <col min="8965" max="8965" width="23.140625" style="1" customWidth="1"/>
    <col min="8966" max="8966" width="20.5703125" style="1" customWidth="1"/>
    <col min="8967" max="8967" width="0" style="1" hidden="1" customWidth="1"/>
    <col min="8968" max="8968" width="18.28515625" style="1" customWidth="1"/>
    <col min="8969" max="8969" width="0" style="1" hidden="1" customWidth="1"/>
    <col min="8970" max="8970" width="17.140625" style="1" customWidth="1"/>
    <col min="8971" max="8971" width="36.85546875" style="1" customWidth="1"/>
    <col min="8972" max="8972" width="44.7109375" style="1" customWidth="1"/>
    <col min="8973" max="8973" width="9.5703125" style="1" customWidth="1"/>
    <col min="8974" max="8980" width="0" style="1" hidden="1" customWidth="1"/>
    <col min="8981" max="8981" width="10.42578125" style="1" customWidth="1"/>
    <col min="8982" max="8982" width="17.85546875" style="1" customWidth="1"/>
    <col min="8983" max="8983" width="0" style="1" hidden="1" customWidth="1"/>
    <col min="8984" max="8984" width="20.5703125" style="1" customWidth="1"/>
    <col min="8985" max="8985" width="0" style="1" hidden="1" customWidth="1"/>
    <col min="8986" max="8986" width="18.5703125" style="1" customWidth="1"/>
    <col min="8987" max="8987" width="20.140625" style="1" customWidth="1"/>
    <col min="8988" max="8988" width="20.85546875" style="1" customWidth="1"/>
    <col min="8989" max="8989" width="22.28515625" style="1" customWidth="1"/>
    <col min="8990" max="8990" width="22.5703125" style="1" customWidth="1"/>
    <col min="8991" max="8991" width="15.140625" style="1" customWidth="1"/>
    <col min="8992" max="8992" width="23" style="1" customWidth="1"/>
    <col min="8993" max="8993" width="19.140625" style="1" customWidth="1"/>
    <col min="8994" max="8994" width="16.140625" style="1" customWidth="1"/>
    <col min="8995" max="9216" width="11.42578125" style="1"/>
    <col min="9217" max="9217" width="22.5703125" style="1" customWidth="1"/>
    <col min="9218" max="9218" width="27.85546875" style="1" customWidth="1"/>
    <col min="9219" max="9219" width="22.85546875" style="1" customWidth="1"/>
    <col min="9220" max="9220" width="21.7109375" style="1" customWidth="1"/>
    <col min="9221" max="9221" width="23.140625" style="1" customWidth="1"/>
    <col min="9222" max="9222" width="20.5703125" style="1" customWidth="1"/>
    <col min="9223" max="9223" width="0" style="1" hidden="1" customWidth="1"/>
    <col min="9224" max="9224" width="18.28515625" style="1" customWidth="1"/>
    <col min="9225" max="9225" width="0" style="1" hidden="1" customWidth="1"/>
    <col min="9226" max="9226" width="17.140625" style="1" customWidth="1"/>
    <col min="9227" max="9227" width="36.85546875" style="1" customWidth="1"/>
    <col min="9228" max="9228" width="44.7109375" style="1" customWidth="1"/>
    <col min="9229" max="9229" width="9.5703125" style="1" customWidth="1"/>
    <col min="9230" max="9236" width="0" style="1" hidden="1" customWidth="1"/>
    <col min="9237" max="9237" width="10.42578125" style="1" customWidth="1"/>
    <col min="9238" max="9238" width="17.85546875" style="1" customWidth="1"/>
    <col min="9239" max="9239" width="0" style="1" hidden="1" customWidth="1"/>
    <col min="9240" max="9240" width="20.5703125" style="1" customWidth="1"/>
    <col min="9241" max="9241" width="0" style="1" hidden="1" customWidth="1"/>
    <col min="9242" max="9242" width="18.5703125" style="1" customWidth="1"/>
    <col min="9243" max="9243" width="20.140625" style="1" customWidth="1"/>
    <col min="9244" max="9244" width="20.85546875" style="1" customWidth="1"/>
    <col min="9245" max="9245" width="22.28515625" style="1" customWidth="1"/>
    <col min="9246" max="9246" width="22.5703125" style="1" customWidth="1"/>
    <col min="9247" max="9247" width="15.140625" style="1" customWidth="1"/>
    <col min="9248" max="9248" width="23" style="1" customWidth="1"/>
    <col min="9249" max="9249" width="19.140625" style="1" customWidth="1"/>
    <col min="9250" max="9250" width="16.140625" style="1" customWidth="1"/>
    <col min="9251" max="9472" width="11.42578125" style="1"/>
    <col min="9473" max="9473" width="22.5703125" style="1" customWidth="1"/>
    <col min="9474" max="9474" width="27.85546875" style="1" customWidth="1"/>
    <col min="9475" max="9475" width="22.85546875" style="1" customWidth="1"/>
    <col min="9476" max="9476" width="21.7109375" style="1" customWidth="1"/>
    <col min="9477" max="9477" width="23.140625" style="1" customWidth="1"/>
    <col min="9478" max="9478" width="20.5703125" style="1" customWidth="1"/>
    <col min="9479" max="9479" width="0" style="1" hidden="1" customWidth="1"/>
    <col min="9480" max="9480" width="18.28515625" style="1" customWidth="1"/>
    <col min="9481" max="9481" width="0" style="1" hidden="1" customWidth="1"/>
    <col min="9482" max="9482" width="17.140625" style="1" customWidth="1"/>
    <col min="9483" max="9483" width="36.85546875" style="1" customWidth="1"/>
    <col min="9484" max="9484" width="44.7109375" style="1" customWidth="1"/>
    <col min="9485" max="9485" width="9.5703125" style="1" customWidth="1"/>
    <col min="9486" max="9492" width="0" style="1" hidden="1" customWidth="1"/>
    <col min="9493" max="9493" width="10.42578125" style="1" customWidth="1"/>
    <col min="9494" max="9494" width="17.85546875" style="1" customWidth="1"/>
    <col min="9495" max="9495" width="0" style="1" hidden="1" customWidth="1"/>
    <col min="9496" max="9496" width="20.5703125" style="1" customWidth="1"/>
    <col min="9497" max="9497" width="0" style="1" hidden="1" customWidth="1"/>
    <col min="9498" max="9498" width="18.5703125" style="1" customWidth="1"/>
    <col min="9499" max="9499" width="20.140625" style="1" customWidth="1"/>
    <col min="9500" max="9500" width="20.85546875" style="1" customWidth="1"/>
    <col min="9501" max="9501" width="22.28515625" style="1" customWidth="1"/>
    <col min="9502" max="9502" width="22.5703125" style="1" customWidth="1"/>
    <col min="9503" max="9503" width="15.140625" style="1" customWidth="1"/>
    <col min="9504" max="9504" width="23" style="1" customWidth="1"/>
    <col min="9505" max="9505" width="19.140625" style="1" customWidth="1"/>
    <col min="9506" max="9506" width="16.140625" style="1" customWidth="1"/>
    <col min="9507" max="9728" width="11.42578125" style="1"/>
    <col min="9729" max="9729" width="22.5703125" style="1" customWidth="1"/>
    <col min="9730" max="9730" width="27.85546875" style="1" customWidth="1"/>
    <col min="9731" max="9731" width="22.85546875" style="1" customWidth="1"/>
    <col min="9732" max="9732" width="21.7109375" style="1" customWidth="1"/>
    <col min="9733" max="9733" width="23.140625" style="1" customWidth="1"/>
    <col min="9734" max="9734" width="20.5703125" style="1" customWidth="1"/>
    <col min="9735" max="9735" width="0" style="1" hidden="1" customWidth="1"/>
    <col min="9736" max="9736" width="18.28515625" style="1" customWidth="1"/>
    <col min="9737" max="9737" width="0" style="1" hidden="1" customWidth="1"/>
    <col min="9738" max="9738" width="17.140625" style="1" customWidth="1"/>
    <col min="9739" max="9739" width="36.85546875" style="1" customWidth="1"/>
    <col min="9740" max="9740" width="44.7109375" style="1" customWidth="1"/>
    <col min="9741" max="9741" width="9.5703125" style="1" customWidth="1"/>
    <col min="9742" max="9748" width="0" style="1" hidden="1" customWidth="1"/>
    <col min="9749" max="9749" width="10.42578125" style="1" customWidth="1"/>
    <col min="9750" max="9750" width="17.85546875" style="1" customWidth="1"/>
    <col min="9751" max="9751" width="0" style="1" hidden="1" customWidth="1"/>
    <col min="9752" max="9752" width="20.5703125" style="1" customWidth="1"/>
    <col min="9753" max="9753" width="0" style="1" hidden="1" customWidth="1"/>
    <col min="9754" max="9754" width="18.5703125" style="1" customWidth="1"/>
    <col min="9755" max="9755" width="20.140625" style="1" customWidth="1"/>
    <col min="9756" max="9756" width="20.85546875" style="1" customWidth="1"/>
    <col min="9757" max="9757" width="22.28515625" style="1" customWidth="1"/>
    <col min="9758" max="9758" width="22.5703125" style="1" customWidth="1"/>
    <col min="9759" max="9759" width="15.140625" style="1" customWidth="1"/>
    <col min="9760" max="9760" width="23" style="1" customWidth="1"/>
    <col min="9761" max="9761" width="19.140625" style="1" customWidth="1"/>
    <col min="9762" max="9762" width="16.140625" style="1" customWidth="1"/>
    <col min="9763" max="9984" width="11.42578125" style="1"/>
    <col min="9985" max="9985" width="22.5703125" style="1" customWidth="1"/>
    <col min="9986" max="9986" width="27.85546875" style="1" customWidth="1"/>
    <col min="9987" max="9987" width="22.85546875" style="1" customWidth="1"/>
    <col min="9988" max="9988" width="21.7109375" style="1" customWidth="1"/>
    <col min="9989" max="9989" width="23.140625" style="1" customWidth="1"/>
    <col min="9990" max="9990" width="20.5703125" style="1" customWidth="1"/>
    <col min="9991" max="9991" width="0" style="1" hidden="1" customWidth="1"/>
    <col min="9992" max="9992" width="18.28515625" style="1" customWidth="1"/>
    <col min="9993" max="9993" width="0" style="1" hidden="1" customWidth="1"/>
    <col min="9994" max="9994" width="17.140625" style="1" customWidth="1"/>
    <col min="9995" max="9995" width="36.85546875" style="1" customWidth="1"/>
    <col min="9996" max="9996" width="44.7109375" style="1" customWidth="1"/>
    <col min="9997" max="9997" width="9.5703125" style="1" customWidth="1"/>
    <col min="9998" max="10004" width="0" style="1" hidden="1" customWidth="1"/>
    <col min="10005" max="10005" width="10.42578125" style="1" customWidth="1"/>
    <col min="10006" max="10006" width="17.85546875" style="1" customWidth="1"/>
    <col min="10007" max="10007" width="0" style="1" hidden="1" customWidth="1"/>
    <col min="10008" max="10008" width="20.5703125" style="1" customWidth="1"/>
    <col min="10009" max="10009" width="0" style="1" hidden="1" customWidth="1"/>
    <col min="10010" max="10010" width="18.5703125" style="1" customWidth="1"/>
    <col min="10011" max="10011" width="20.140625" style="1" customWidth="1"/>
    <col min="10012" max="10012" width="20.85546875" style="1" customWidth="1"/>
    <col min="10013" max="10013" width="22.28515625" style="1" customWidth="1"/>
    <col min="10014" max="10014" width="22.5703125" style="1" customWidth="1"/>
    <col min="10015" max="10015" width="15.140625" style="1" customWidth="1"/>
    <col min="10016" max="10016" width="23" style="1" customWidth="1"/>
    <col min="10017" max="10017" width="19.140625" style="1" customWidth="1"/>
    <col min="10018" max="10018" width="16.140625" style="1" customWidth="1"/>
    <col min="10019" max="10240" width="11.42578125" style="1"/>
    <col min="10241" max="10241" width="22.5703125" style="1" customWidth="1"/>
    <col min="10242" max="10242" width="27.85546875" style="1" customWidth="1"/>
    <col min="10243" max="10243" width="22.85546875" style="1" customWidth="1"/>
    <col min="10244" max="10244" width="21.7109375" style="1" customWidth="1"/>
    <col min="10245" max="10245" width="23.140625" style="1" customWidth="1"/>
    <col min="10246" max="10246" width="20.5703125" style="1" customWidth="1"/>
    <col min="10247" max="10247" width="0" style="1" hidden="1" customWidth="1"/>
    <col min="10248" max="10248" width="18.28515625" style="1" customWidth="1"/>
    <col min="10249" max="10249" width="0" style="1" hidden="1" customWidth="1"/>
    <col min="10250" max="10250" width="17.140625" style="1" customWidth="1"/>
    <col min="10251" max="10251" width="36.85546875" style="1" customWidth="1"/>
    <col min="10252" max="10252" width="44.7109375" style="1" customWidth="1"/>
    <col min="10253" max="10253" width="9.5703125" style="1" customWidth="1"/>
    <col min="10254" max="10260" width="0" style="1" hidden="1" customWidth="1"/>
    <col min="10261" max="10261" width="10.42578125" style="1" customWidth="1"/>
    <col min="10262" max="10262" width="17.85546875" style="1" customWidth="1"/>
    <col min="10263" max="10263" width="0" style="1" hidden="1" customWidth="1"/>
    <col min="10264" max="10264" width="20.5703125" style="1" customWidth="1"/>
    <col min="10265" max="10265" width="0" style="1" hidden="1" customWidth="1"/>
    <col min="10266" max="10266" width="18.5703125" style="1" customWidth="1"/>
    <col min="10267" max="10267" width="20.140625" style="1" customWidth="1"/>
    <col min="10268" max="10268" width="20.85546875" style="1" customWidth="1"/>
    <col min="10269" max="10269" width="22.28515625" style="1" customWidth="1"/>
    <col min="10270" max="10270" width="22.5703125" style="1" customWidth="1"/>
    <col min="10271" max="10271" width="15.140625" style="1" customWidth="1"/>
    <col min="10272" max="10272" width="23" style="1" customWidth="1"/>
    <col min="10273" max="10273" width="19.140625" style="1" customWidth="1"/>
    <col min="10274" max="10274" width="16.140625" style="1" customWidth="1"/>
    <col min="10275" max="10496" width="11.42578125" style="1"/>
    <col min="10497" max="10497" width="22.5703125" style="1" customWidth="1"/>
    <col min="10498" max="10498" width="27.85546875" style="1" customWidth="1"/>
    <col min="10499" max="10499" width="22.85546875" style="1" customWidth="1"/>
    <col min="10500" max="10500" width="21.7109375" style="1" customWidth="1"/>
    <col min="10501" max="10501" width="23.140625" style="1" customWidth="1"/>
    <col min="10502" max="10502" width="20.5703125" style="1" customWidth="1"/>
    <col min="10503" max="10503" width="0" style="1" hidden="1" customWidth="1"/>
    <col min="10504" max="10504" width="18.28515625" style="1" customWidth="1"/>
    <col min="10505" max="10505" width="0" style="1" hidden="1" customWidth="1"/>
    <col min="10506" max="10506" width="17.140625" style="1" customWidth="1"/>
    <col min="10507" max="10507" width="36.85546875" style="1" customWidth="1"/>
    <col min="10508" max="10508" width="44.7109375" style="1" customWidth="1"/>
    <col min="10509" max="10509" width="9.5703125" style="1" customWidth="1"/>
    <col min="10510" max="10516" width="0" style="1" hidden="1" customWidth="1"/>
    <col min="10517" max="10517" width="10.42578125" style="1" customWidth="1"/>
    <col min="10518" max="10518" width="17.85546875" style="1" customWidth="1"/>
    <col min="10519" max="10519" width="0" style="1" hidden="1" customWidth="1"/>
    <col min="10520" max="10520" width="20.5703125" style="1" customWidth="1"/>
    <col min="10521" max="10521" width="0" style="1" hidden="1" customWidth="1"/>
    <col min="10522" max="10522" width="18.5703125" style="1" customWidth="1"/>
    <col min="10523" max="10523" width="20.140625" style="1" customWidth="1"/>
    <col min="10524" max="10524" width="20.85546875" style="1" customWidth="1"/>
    <col min="10525" max="10525" width="22.28515625" style="1" customWidth="1"/>
    <col min="10526" max="10526" width="22.5703125" style="1" customWidth="1"/>
    <col min="10527" max="10527" width="15.140625" style="1" customWidth="1"/>
    <col min="10528" max="10528" width="23" style="1" customWidth="1"/>
    <col min="10529" max="10529" width="19.140625" style="1" customWidth="1"/>
    <col min="10530" max="10530" width="16.140625" style="1" customWidth="1"/>
    <col min="10531" max="10752" width="11.42578125" style="1"/>
    <col min="10753" max="10753" width="22.5703125" style="1" customWidth="1"/>
    <col min="10754" max="10754" width="27.85546875" style="1" customWidth="1"/>
    <col min="10755" max="10755" width="22.85546875" style="1" customWidth="1"/>
    <col min="10756" max="10756" width="21.7109375" style="1" customWidth="1"/>
    <col min="10757" max="10757" width="23.140625" style="1" customWidth="1"/>
    <col min="10758" max="10758" width="20.5703125" style="1" customWidth="1"/>
    <col min="10759" max="10759" width="0" style="1" hidden="1" customWidth="1"/>
    <col min="10760" max="10760" width="18.28515625" style="1" customWidth="1"/>
    <col min="10761" max="10761" width="0" style="1" hidden="1" customWidth="1"/>
    <col min="10762" max="10762" width="17.140625" style="1" customWidth="1"/>
    <col min="10763" max="10763" width="36.85546875" style="1" customWidth="1"/>
    <col min="10764" max="10764" width="44.7109375" style="1" customWidth="1"/>
    <col min="10765" max="10765" width="9.5703125" style="1" customWidth="1"/>
    <col min="10766" max="10772" width="0" style="1" hidden="1" customWidth="1"/>
    <col min="10773" max="10773" width="10.42578125" style="1" customWidth="1"/>
    <col min="10774" max="10774" width="17.85546875" style="1" customWidth="1"/>
    <col min="10775" max="10775" width="0" style="1" hidden="1" customWidth="1"/>
    <col min="10776" max="10776" width="20.5703125" style="1" customWidth="1"/>
    <col min="10777" max="10777" width="0" style="1" hidden="1" customWidth="1"/>
    <col min="10778" max="10778" width="18.5703125" style="1" customWidth="1"/>
    <col min="10779" max="10779" width="20.140625" style="1" customWidth="1"/>
    <col min="10780" max="10780" width="20.85546875" style="1" customWidth="1"/>
    <col min="10781" max="10781" width="22.28515625" style="1" customWidth="1"/>
    <col min="10782" max="10782" width="22.5703125" style="1" customWidth="1"/>
    <col min="10783" max="10783" width="15.140625" style="1" customWidth="1"/>
    <col min="10784" max="10784" width="23" style="1" customWidth="1"/>
    <col min="10785" max="10785" width="19.140625" style="1" customWidth="1"/>
    <col min="10786" max="10786" width="16.140625" style="1" customWidth="1"/>
    <col min="10787" max="11008" width="11.42578125" style="1"/>
    <col min="11009" max="11009" width="22.5703125" style="1" customWidth="1"/>
    <col min="11010" max="11010" width="27.85546875" style="1" customWidth="1"/>
    <col min="11011" max="11011" width="22.85546875" style="1" customWidth="1"/>
    <col min="11012" max="11012" width="21.7109375" style="1" customWidth="1"/>
    <col min="11013" max="11013" width="23.140625" style="1" customWidth="1"/>
    <col min="11014" max="11014" width="20.5703125" style="1" customWidth="1"/>
    <col min="11015" max="11015" width="0" style="1" hidden="1" customWidth="1"/>
    <col min="11016" max="11016" width="18.28515625" style="1" customWidth="1"/>
    <col min="11017" max="11017" width="0" style="1" hidden="1" customWidth="1"/>
    <col min="11018" max="11018" width="17.140625" style="1" customWidth="1"/>
    <col min="11019" max="11019" width="36.85546875" style="1" customWidth="1"/>
    <col min="11020" max="11020" width="44.7109375" style="1" customWidth="1"/>
    <col min="11021" max="11021" width="9.5703125" style="1" customWidth="1"/>
    <col min="11022" max="11028" width="0" style="1" hidden="1" customWidth="1"/>
    <col min="11029" max="11029" width="10.42578125" style="1" customWidth="1"/>
    <col min="11030" max="11030" width="17.85546875" style="1" customWidth="1"/>
    <col min="11031" max="11031" width="0" style="1" hidden="1" customWidth="1"/>
    <col min="11032" max="11032" width="20.5703125" style="1" customWidth="1"/>
    <col min="11033" max="11033" width="0" style="1" hidden="1" customWidth="1"/>
    <col min="11034" max="11034" width="18.5703125" style="1" customWidth="1"/>
    <col min="11035" max="11035" width="20.140625" style="1" customWidth="1"/>
    <col min="11036" max="11036" width="20.85546875" style="1" customWidth="1"/>
    <col min="11037" max="11037" width="22.28515625" style="1" customWidth="1"/>
    <col min="11038" max="11038" width="22.5703125" style="1" customWidth="1"/>
    <col min="11039" max="11039" width="15.140625" style="1" customWidth="1"/>
    <col min="11040" max="11040" width="23" style="1" customWidth="1"/>
    <col min="11041" max="11041" width="19.140625" style="1" customWidth="1"/>
    <col min="11042" max="11042" width="16.140625" style="1" customWidth="1"/>
    <col min="11043" max="11264" width="11.42578125" style="1"/>
    <col min="11265" max="11265" width="22.5703125" style="1" customWidth="1"/>
    <col min="11266" max="11266" width="27.85546875" style="1" customWidth="1"/>
    <col min="11267" max="11267" width="22.85546875" style="1" customWidth="1"/>
    <col min="11268" max="11268" width="21.7109375" style="1" customWidth="1"/>
    <col min="11269" max="11269" width="23.140625" style="1" customWidth="1"/>
    <col min="11270" max="11270" width="20.5703125" style="1" customWidth="1"/>
    <col min="11271" max="11271" width="0" style="1" hidden="1" customWidth="1"/>
    <col min="11272" max="11272" width="18.28515625" style="1" customWidth="1"/>
    <col min="11273" max="11273" width="0" style="1" hidden="1" customWidth="1"/>
    <col min="11274" max="11274" width="17.140625" style="1" customWidth="1"/>
    <col min="11275" max="11275" width="36.85546875" style="1" customWidth="1"/>
    <col min="11276" max="11276" width="44.7109375" style="1" customWidth="1"/>
    <col min="11277" max="11277" width="9.5703125" style="1" customWidth="1"/>
    <col min="11278" max="11284" width="0" style="1" hidden="1" customWidth="1"/>
    <col min="11285" max="11285" width="10.42578125" style="1" customWidth="1"/>
    <col min="11286" max="11286" width="17.85546875" style="1" customWidth="1"/>
    <col min="11287" max="11287" width="0" style="1" hidden="1" customWidth="1"/>
    <col min="11288" max="11288" width="20.5703125" style="1" customWidth="1"/>
    <col min="11289" max="11289" width="0" style="1" hidden="1" customWidth="1"/>
    <col min="11290" max="11290" width="18.5703125" style="1" customWidth="1"/>
    <col min="11291" max="11291" width="20.140625" style="1" customWidth="1"/>
    <col min="11292" max="11292" width="20.85546875" style="1" customWidth="1"/>
    <col min="11293" max="11293" width="22.28515625" style="1" customWidth="1"/>
    <col min="11294" max="11294" width="22.5703125" style="1" customWidth="1"/>
    <col min="11295" max="11295" width="15.140625" style="1" customWidth="1"/>
    <col min="11296" max="11296" width="23" style="1" customWidth="1"/>
    <col min="11297" max="11297" width="19.140625" style="1" customWidth="1"/>
    <col min="11298" max="11298" width="16.140625" style="1" customWidth="1"/>
    <col min="11299" max="11520" width="11.42578125" style="1"/>
    <col min="11521" max="11521" width="22.5703125" style="1" customWidth="1"/>
    <col min="11522" max="11522" width="27.85546875" style="1" customWidth="1"/>
    <col min="11523" max="11523" width="22.85546875" style="1" customWidth="1"/>
    <col min="11524" max="11524" width="21.7109375" style="1" customWidth="1"/>
    <col min="11525" max="11525" width="23.140625" style="1" customWidth="1"/>
    <col min="11526" max="11526" width="20.5703125" style="1" customWidth="1"/>
    <col min="11527" max="11527" width="0" style="1" hidden="1" customWidth="1"/>
    <col min="11528" max="11528" width="18.28515625" style="1" customWidth="1"/>
    <col min="11529" max="11529" width="0" style="1" hidden="1" customWidth="1"/>
    <col min="11530" max="11530" width="17.140625" style="1" customWidth="1"/>
    <col min="11531" max="11531" width="36.85546875" style="1" customWidth="1"/>
    <col min="11532" max="11532" width="44.7109375" style="1" customWidth="1"/>
    <col min="11533" max="11533" width="9.5703125" style="1" customWidth="1"/>
    <col min="11534" max="11540" width="0" style="1" hidden="1" customWidth="1"/>
    <col min="11541" max="11541" width="10.42578125" style="1" customWidth="1"/>
    <col min="11542" max="11542" width="17.85546875" style="1" customWidth="1"/>
    <col min="11543" max="11543" width="0" style="1" hidden="1" customWidth="1"/>
    <col min="11544" max="11544" width="20.5703125" style="1" customWidth="1"/>
    <col min="11545" max="11545" width="0" style="1" hidden="1" customWidth="1"/>
    <col min="11546" max="11546" width="18.5703125" style="1" customWidth="1"/>
    <col min="11547" max="11547" width="20.140625" style="1" customWidth="1"/>
    <col min="11548" max="11548" width="20.85546875" style="1" customWidth="1"/>
    <col min="11549" max="11549" width="22.28515625" style="1" customWidth="1"/>
    <col min="11550" max="11550" width="22.5703125" style="1" customWidth="1"/>
    <col min="11551" max="11551" width="15.140625" style="1" customWidth="1"/>
    <col min="11552" max="11552" width="23" style="1" customWidth="1"/>
    <col min="11553" max="11553" width="19.140625" style="1" customWidth="1"/>
    <col min="11554" max="11554" width="16.140625" style="1" customWidth="1"/>
    <col min="11555" max="11776" width="11.42578125" style="1"/>
    <col min="11777" max="11777" width="22.5703125" style="1" customWidth="1"/>
    <col min="11778" max="11778" width="27.85546875" style="1" customWidth="1"/>
    <col min="11779" max="11779" width="22.85546875" style="1" customWidth="1"/>
    <col min="11780" max="11780" width="21.7109375" style="1" customWidth="1"/>
    <col min="11781" max="11781" width="23.140625" style="1" customWidth="1"/>
    <col min="11782" max="11782" width="20.5703125" style="1" customWidth="1"/>
    <col min="11783" max="11783" width="0" style="1" hidden="1" customWidth="1"/>
    <col min="11784" max="11784" width="18.28515625" style="1" customWidth="1"/>
    <col min="11785" max="11785" width="0" style="1" hidden="1" customWidth="1"/>
    <col min="11786" max="11786" width="17.140625" style="1" customWidth="1"/>
    <col min="11787" max="11787" width="36.85546875" style="1" customWidth="1"/>
    <col min="11788" max="11788" width="44.7109375" style="1" customWidth="1"/>
    <col min="11789" max="11789" width="9.5703125" style="1" customWidth="1"/>
    <col min="11790" max="11796" width="0" style="1" hidden="1" customWidth="1"/>
    <col min="11797" max="11797" width="10.42578125" style="1" customWidth="1"/>
    <col min="11798" max="11798" width="17.85546875" style="1" customWidth="1"/>
    <col min="11799" max="11799" width="0" style="1" hidden="1" customWidth="1"/>
    <col min="11800" max="11800" width="20.5703125" style="1" customWidth="1"/>
    <col min="11801" max="11801" width="0" style="1" hidden="1" customWidth="1"/>
    <col min="11802" max="11802" width="18.5703125" style="1" customWidth="1"/>
    <col min="11803" max="11803" width="20.140625" style="1" customWidth="1"/>
    <col min="11804" max="11804" width="20.85546875" style="1" customWidth="1"/>
    <col min="11805" max="11805" width="22.28515625" style="1" customWidth="1"/>
    <col min="11806" max="11806" width="22.5703125" style="1" customWidth="1"/>
    <col min="11807" max="11807" width="15.140625" style="1" customWidth="1"/>
    <col min="11808" max="11808" width="23" style="1" customWidth="1"/>
    <col min="11809" max="11809" width="19.140625" style="1" customWidth="1"/>
    <col min="11810" max="11810" width="16.140625" style="1" customWidth="1"/>
    <col min="11811" max="12032" width="11.42578125" style="1"/>
    <col min="12033" max="12033" width="22.5703125" style="1" customWidth="1"/>
    <col min="12034" max="12034" width="27.85546875" style="1" customWidth="1"/>
    <col min="12035" max="12035" width="22.85546875" style="1" customWidth="1"/>
    <col min="12036" max="12036" width="21.7109375" style="1" customWidth="1"/>
    <col min="12037" max="12037" width="23.140625" style="1" customWidth="1"/>
    <col min="12038" max="12038" width="20.5703125" style="1" customWidth="1"/>
    <col min="12039" max="12039" width="0" style="1" hidden="1" customWidth="1"/>
    <col min="12040" max="12040" width="18.28515625" style="1" customWidth="1"/>
    <col min="12041" max="12041" width="0" style="1" hidden="1" customWidth="1"/>
    <col min="12042" max="12042" width="17.140625" style="1" customWidth="1"/>
    <col min="12043" max="12043" width="36.85546875" style="1" customWidth="1"/>
    <col min="12044" max="12044" width="44.7109375" style="1" customWidth="1"/>
    <col min="12045" max="12045" width="9.5703125" style="1" customWidth="1"/>
    <col min="12046" max="12052" width="0" style="1" hidden="1" customWidth="1"/>
    <col min="12053" max="12053" width="10.42578125" style="1" customWidth="1"/>
    <col min="12054" max="12054" width="17.85546875" style="1" customWidth="1"/>
    <col min="12055" max="12055" width="0" style="1" hidden="1" customWidth="1"/>
    <col min="12056" max="12056" width="20.5703125" style="1" customWidth="1"/>
    <col min="12057" max="12057" width="0" style="1" hidden="1" customWidth="1"/>
    <col min="12058" max="12058" width="18.5703125" style="1" customWidth="1"/>
    <col min="12059" max="12059" width="20.140625" style="1" customWidth="1"/>
    <col min="12060" max="12060" width="20.85546875" style="1" customWidth="1"/>
    <col min="12061" max="12061" width="22.28515625" style="1" customWidth="1"/>
    <col min="12062" max="12062" width="22.5703125" style="1" customWidth="1"/>
    <col min="12063" max="12063" width="15.140625" style="1" customWidth="1"/>
    <col min="12064" max="12064" width="23" style="1" customWidth="1"/>
    <col min="12065" max="12065" width="19.140625" style="1" customWidth="1"/>
    <col min="12066" max="12066" width="16.140625" style="1" customWidth="1"/>
    <col min="12067" max="12288" width="11.42578125" style="1"/>
    <col min="12289" max="12289" width="22.5703125" style="1" customWidth="1"/>
    <col min="12290" max="12290" width="27.85546875" style="1" customWidth="1"/>
    <col min="12291" max="12291" width="22.85546875" style="1" customWidth="1"/>
    <col min="12292" max="12292" width="21.7109375" style="1" customWidth="1"/>
    <col min="12293" max="12293" width="23.140625" style="1" customWidth="1"/>
    <col min="12294" max="12294" width="20.5703125" style="1" customWidth="1"/>
    <col min="12295" max="12295" width="0" style="1" hidden="1" customWidth="1"/>
    <col min="12296" max="12296" width="18.28515625" style="1" customWidth="1"/>
    <col min="12297" max="12297" width="0" style="1" hidden="1" customWidth="1"/>
    <col min="12298" max="12298" width="17.140625" style="1" customWidth="1"/>
    <col min="12299" max="12299" width="36.85546875" style="1" customWidth="1"/>
    <col min="12300" max="12300" width="44.7109375" style="1" customWidth="1"/>
    <col min="12301" max="12301" width="9.5703125" style="1" customWidth="1"/>
    <col min="12302" max="12308" width="0" style="1" hidden="1" customWidth="1"/>
    <col min="12309" max="12309" width="10.42578125" style="1" customWidth="1"/>
    <col min="12310" max="12310" width="17.85546875" style="1" customWidth="1"/>
    <col min="12311" max="12311" width="0" style="1" hidden="1" customWidth="1"/>
    <col min="12312" max="12312" width="20.5703125" style="1" customWidth="1"/>
    <col min="12313" max="12313" width="0" style="1" hidden="1" customWidth="1"/>
    <col min="12314" max="12314" width="18.5703125" style="1" customWidth="1"/>
    <col min="12315" max="12315" width="20.140625" style="1" customWidth="1"/>
    <col min="12316" max="12316" width="20.85546875" style="1" customWidth="1"/>
    <col min="12317" max="12317" width="22.28515625" style="1" customWidth="1"/>
    <col min="12318" max="12318" width="22.5703125" style="1" customWidth="1"/>
    <col min="12319" max="12319" width="15.140625" style="1" customWidth="1"/>
    <col min="12320" max="12320" width="23" style="1" customWidth="1"/>
    <col min="12321" max="12321" width="19.140625" style="1" customWidth="1"/>
    <col min="12322" max="12322" width="16.140625" style="1" customWidth="1"/>
    <col min="12323" max="12544" width="11.42578125" style="1"/>
    <col min="12545" max="12545" width="22.5703125" style="1" customWidth="1"/>
    <col min="12546" max="12546" width="27.85546875" style="1" customWidth="1"/>
    <col min="12547" max="12547" width="22.85546875" style="1" customWidth="1"/>
    <col min="12548" max="12548" width="21.7109375" style="1" customWidth="1"/>
    <col min="12549" max="12549" width="23.140625" style="1" customWidth="1"/>
    <col min="12550" max="12550" width="20.5703125" style="1" customWidth="1"/>
    <col min="12551" max="12551" width="0" style="1" hidden="1" customWidth="1"/>
    <col min="12552" max="12552" width="18.28515625" style="1" customWidth="1"/>
    <col min="12553" max="12553" width="0" style="1" hidden="1" customWidth="1"/>
    <col min="12554" max="12554" width="17.140625" style="1" customWidth="1"/>
    <col min="12555" max="12555" width="36.85546875" style="1" customWidth="1"/>
    <col min="12556" max="12556" width="44.7109375" style="1" customWidth="1"/>
    <col min="12557" max="12557" width="9.5703125" style="1" customWidth="1"/>
    <col min="12558" max="12564" width="0" style="1" hidden="1" customWidth="1"/>
    <col min="12565" max="12565" width="10.42578125" style="1" customWidth="1"/>
    <col min="12566" max="12566" width="17.85546875" style="1" customWidth="1"/>
    <col min="12567" max="12567" width="0" style="1" hidden="1" customWidth="1"/>
    <col min="12568" max="12568" width="20.5703125" style="1" customWidth="1"/>
    <col min="12569" max="12569" width="0" style="1" hidden="1" customWidth="1"/>
    <col min="12570" max="12570" width="18.5703125" style="1" customWidth="1"/>
    <col min="12571" max="12571" width="20.140625" style="1" customWidth="1"/>
    <col min="12572" max="12572" width="20.85546875" style="1" customWidth="1"/>
    <col min="12573" max="12573" width="22.28515625" style="1" customWidth="1"/>
    <col min="12574" max="12574" width="22.5703125" style="1" customWidth="1"/>
    <col min="12575" max="12575" width="15.140625" style="1" customWidth="1"/>
    <col min="12576" max="12576" width="23" style="1" customWidth="1"/>
    <col min="12577" max="12577" width="19.140625" style="1" customWidth="1"/>
    <col min="12578" max="12578" width="16.140625" style="1" customWidth="1"/>
    <col min="12579" max="12800" width="11.42578125" style="1"/>
    <col min="12801" max="12801" width="22.5703125" style="1" customWidth="1"/>
    <col min="12802" max="12802" width="27.85546875" style="1" customWidth="1"/>
    <col min="12803" max="12803" width="22.85546875" style="1" customWidth="1"/>
    <col min="12804" max="12804" width="21.7109375" style="1" customWidth="1"/>
    <col min="12805" max="12805" width="23.140625" style="1" customWidth="1"/>
    <col min="12806" max="12806" width="20.5703125" style="1" customWidth="1"/>
    <col min="12807" max="12807" width="0" style="1" hidden="1" customWidth="1"/>
    <col min="12808" max="12808" width="18.28515625" style="1" customWidth="1"/>
    <col min="12809" max="12809" width="0" style="1" hidden="1" customWidth="1"/>
    <col min="12810" max="12810" width="17.140625" style="1" customWidth="1"/>
    <col min="12811" max="12811" width="36.85546875" style="1" customWidth="1"/>
    <col min="12812" max="12812" width="44.7109375" style="1" customWidth="1"/>
    <col min="12813" max="12813" width="9.5703125" style="1" customWidth="1"/>
    <col min="12814" max="12820" width="0" style="1" hidden="1" customWidth="1"/>
    <col min="12821" max="12821" width="10.42578125" style="1" customWidth="1"/>
    <col min="12822" max="12822" width="17.85546875" style="1" customWidth="1"/>
    <col min="12823" max="12823" width="0" style="1" hidden="1" customWidth="1"/>
    <col min="12824" max="12824" width="20.5703125" style="1" customWidth="1"/>
    <col min="12825" max="12825" width="0" style="1" hidden="1" customWidth="1"/>
    <col min="12826" max="12826" width="18.5703125" style="1" customWidth="1"/>
    <col min="12827" max="12827" width="20.140625" style="1" customWidth="1"/>
    <col min="12828" max="12828" width="20.85546875" style="1" customWidth="1"/>
    <col min="12829" max="12829" width="22.28515625" style="1" customWidth="1"/>
    <col min="12830" max="12830" width="22.5703125" style="1" customWidth="1"/>
    <col min="12831" max="12831" width="15.140625" style="1" customWidth="1"/>
    <col min="12832" max="12832" width="23" style="1" customWidth="1"/>
    <col min="12833" max="12833" width="19.140625" style="1" customWidth="1"/>
    <col min="12834" max="12834" width="16.140625" style="1" customWidth="1"/>
    <col min="12835" max="13056" width="11.42578125" style="1"/>
    <col min="13057" max="13057" width="22.5703125" style="1" customWidth="1"/>
    <col min="13058" max="13058" width="27.85546875" style="1" customWidth="1"/>
    <col min="13059" max="13059" width="22.85546875" style="1" customWidth="1"/>
    <col min="13060" max="13060" width="21.7109375" style="1" customWidth="1"/>
    <col min="13061" max="13061" width="23.140625" style="1" customWidth="1"/>
    <col min="13062" max="13062" width="20.5703125" style="1" customWidth="1"/>
    <col min="13063" max="13063" width="0" style="1" hidden="1" customWidth="1"/>
    <col min="13064" max="13064" width="18.28515625" style="1" customWidth="1"/>
    <col min="13065" max="13065" width="0" style="1" hidden="1" customWidth="1"/>
    <col min="13066" max="13066" width="17.140625" style="1" customWidth="1"/>
    <col min="13067" max="13067" width="36.85546875" style="1" customWidth="1"/>
    <col min="13068" max="13068" width="44.7109375" style="1" customWidth="1"/>
    <col min="13069" max="13069" width="9.5703125" style="1" customWidth="1"/>
    <col min="13070" max="13076" width="0" style="1" hidden="1" customWidth="1"/>
    <col min="13077" max="13077" width="10.42578125" style="1" customWidth="1"/>
    <col min="13078" max="13078" width="17.85546875" style="1" customWidth="1"/>
    <col min="13079" max="13079" width="0" style="1" hidden="1" customWidth="1"/>
    <col min="13080" max="13080" width="20.5703125" style="1" customWidth="1"/>
    <col min="13081" max="13081" width="0" style="1" hidden="1" customWidth="1"/>
    <col min="13082" max="13082" width="18.5703125" style="1" customWidth="1"/>
    <col min="13083" max="13083" width="20.140625" style="1" customWidth="1"/>
    <col min="13084" max="13084" width="20.85546875" style="1" customWidth="1"/>
    <col min="13085" max="13085" width="22.28515625" style="1" customWidth="1"/>
    <col min="13086" max="13086" width="22.5703125" style="1" customWidth="1"/>
    <col min="13087" max="13087" width="15.140625" style="1" customWidth="1"/>
    <col min="13088" max="13088" width="23" style="1" customWidth="1"/>
    <col min="13089" max="13089" width="19.140625" style="1" customWidth="1"/>
    <col min="13090" max="13090" width="16.140625" style="1" customWidth="1"/>
    <col min="13091" max="13312" width="11.42578125" style="1"/>
    <col min="13313" max="13313" width="22.5703125" style="1" customWidth="1"/>
    <col min="13314" max="13314" width="27.85546875" style="1" customWidth="1"/>
    <col min="13315" max="13315" width="22.85546875" style="1" customWidth="1"/>
    <col min="13316" max="13316" width="21.7109375" style="1" customWidth="1"/>
    <col min="13317" max="13317" width="23.140625" style="1" customWidth="1"/>
    <col min="13318" max="13318" width="20.5703125" style="1" customWidth="1"/>
    <col min="13319" max="13319" width="0" style="1" hidden="1" customWidth="1"/>
    <col min="13320" max="13320" width="18.28515625" style="1" customWidth="1"/>
    <col min="13321" max="13321" width="0" style="1" hidden="1" customWidth="1"/>
    <col min="13322" max="13322" width="17.140625" style="1" customWidth="1"/>
    <col min="13323" max="13323" width="36.85546875" style="1" customWidth="1"/>
    <col min="13324" max="13324" width="44.7109375" style="1" customWidth="1"/>
    <col min="13325" max="13325" width="9.5703125" style="1" customWidth="1"/>
    <col min="13326" max="13332" width="0" style="1" hidden="1" customWidth="1"/>
    <col min="13333" max="13333" width="10.42578125" style="1" customWidth="1"/>
    <col min="13334" max="13334" width="17.85546875" style="1" customWidth="1"/>
    <col min="13335" max="13335" width="0" style="1" hidden="1" customWidth="1"/>
    <col min="13336" max="13336" width="20.5703125" style="1" customWidth="1"/>
    <col min="13337" max="13337" width="0" style="1" hidden="1" customWidth="1"/>
    <col min="13338" max="13338" width="18.5703125" style="1" customWidth="1"/>
    <col min="13339" max="13339" width="20.140625" style="1" customWidth="1"/>
    <col min="13340" max="13340" width="20.85546875" style="1" customWidth="1"/>
    <col min="13341" max="13341" width="22.28515625" style="1" customWidth="1"/>
    <col min="13342" max="13342" width="22.5703125" style="1" customWidth="1"/>
    <col min="13343" max="13343" width="15.140625" style="1" customWidth="1"/>
    <col min="13344" max="13344" width="23" style="1" customWidth="1"/>
    <col min="13345" max="13345" width="19.140625" style="1" customWidth="1"/>
    <col min="13346" max="13346" width="16.140625" style="1" customWidth="1"/>
    <col min="13347" max="13568" width="11.42578125" style="1"/>
    <col min="13569" max="13569" width="22.5703125" style="1" customWidth="1"/>
    <col min="13570" max="13570" width="27.85546875" style="1" customWidth="1"/>
    <col min="13571" max="13571" width="22.85546875" style="1" customWidth="1"/>
    <col min="13572" max="13572" width="21.7109375" style="1" customWidth="1"/>
    <col min="13573" max="13573" width="23.140625" style="1" customWidth="1"/>
    <col min="13574" max="13574" width="20.5703125" style="1" customWidth="1"/>
    <col min="13575" max="13575" width="0" style="1" hidden="1" customWidth="1"/>
    <col min="13576" max="13576" width="18.28515625" style="1" customWidth="1"/>
    <col min="13577" max="13577" width="0" style="1" hidden="1" customWidth="1"/>
    <col min="13578" max="13578" width="17.140625" style="1" customWidth="1"/>
    <col min="13579" max="13579" width="36.85546875" style="1" customWidth="1"/>
    <col min="13580" max="13580" width="44.7109375" style="1" customWidth="1"/>
    <col min="13581" max="13581" width="9.5703125" style="1" customWidth="1"/>
    <col min="13582" max="13588" width="0" style="1" hidden="1" customWidth="1"/>
    <col min="13589" max="13589" width="10.42578125" style="1" customWidth="1"/>
    <col min="13590" max="13590" width="17.85546875" style="1" customWidth="1"/>
    <col min="13591" max="13591" width="0" style="1" hidden="1" customWidth="1"/>
    <col min="13592" max="13592" width="20.5703125" style="1" customWidth="1"/>
    <col min="13593" max="13593" width="0" style="1" hidden="1" customWidth="1"/>
    <col min="13594" max="13594" width="18.5703125" style="1" customWidth="1"/>
    <col min="13595" max="13595" width="20.140625" style="1" customWidth="1"/>
    <col min="13596" max="13596" width="20.85546875" style="1" customWidth="1"/>
    <col min="13597" max="13597" width="22.28515625" style="1" customWidth="1"/>
    <col min="13598" max="13598" width="22.5703125" style="1" customWidth="1"/>
    <col min="13599" max="13599" width="15.140625" style="1" customWidth="1"/>
    <col min="13600" max="13600" width="23" style="1" customWidth="1"/>
    <col min="13601" max="13601" width="19.140625" style="1" customWidth="1"/>
    <col min="13602" max="13602" width="16.140625" style="1" customWidth="1"/>
    <col min="13603" max="13824" width="11.42578125" style="1"/>
    <col min="13825" max="13825" width="22.5703125" style="1" customWidth="1"/>
    <col min="13826" max="13826" width="27.85546875" style="1" customWidth="1"/>
    <col min="13827" max="13827" width="22.85546875" style="1" customWidth="1"/>
    <col min="13828" max="13828" width="21.7109375" style="1" customWidth="1"/>
    <col min="13829" max="13829" width="23.140625" style="1" customWidth="1"/>
    <col min="13830" max="13830" width="20.5703125" style="1" customWidth="1"/>
    <col min="13831" max="13831" width="0" style="1" hidden="1" customWidth="1"/>
    <col min="13832" max="13832" width="18.28515625" style="1" customWidth="1"/>
    <col min="13833" max="13833" width="0" style="1" hidden="1" customWidth="1"/>
    <col min="13834" max="13834" width="17.140625" style="1" customWidth="1"/>
    <col min="13835" max="13835" width="36.85546875" style="1" customWidth="1"/>
    <col min="13836" max="13836" width="44.7109375" style="1" customWidth="1"/>
    <col min="13837" max="13837" width="9.5703125" style="1" customWidth="1"/>
    <col min="13838" max="13844" width="0" style="1" hidden="1" customWidth="1"/>
    <col min="13845" max="13845" width="10.42578125" style="1" customWidth="1"/>
    <col min="13846" max="13846" width="17.85546875" style="1" customWidth="1"/>
    <col min="13847" max="13847" width="0" style="1" hidden="1" customWidth="1"/>
    <col min="13848" max="13848" width="20.5703125" style="1" customWidth="1"/>
    <col min="13849" max="13849" width="0" style="1" hidden="1" customWidth="1"/>
    <col min="13850" max="13850" width="18.5703125" style="1" customWidth="1"/>
    <col min="13851" max="13851" width="20.140625" style="1" customWidth="1"/>
    <col min="13852" max="13852" width="20.85546875" style="1" customWidth="1"/>
    <col min="13853" max="13853" width="22.28515625" style="1" customWidth="1"/>
    <col min="13854" max="13854" width="22.5703125" style="1" customWidth="1"/>
    <col min="13855" max="13855" width="15.140625" style="1" customWidth="1"/>
    <col min="13856" max="13856" width="23" style="1" customWidth="1"/>
    <col min="13857" max="13857" width="19.140625" style="1" customWidth="1"/>
    <col min="13858" max="13858" width="16.140625" style="1" customWidth="1"/>
    <col min="13859" max="14080" width="11.42578125" style="1"/>
    <col min="14081" max="14081" width="22.5703125" style="1" customWidth="1"/>
    <col min="14082" max="14082" width="27.85546875" style="1" customWidth="1"/>
    <col min="14083" max="14083" width="22.85546875" style="1" customWidth="1"/>
    <col min="14084" max="14084" width="21.7109375" style="1" customWidth="1"/>
    <col min="14085" max="14085" width="23.140625" style="1" customWidth="1"/>
    <col min="14086" max="14086" width="20.5703125" style="1" customWidth="1"/>
    <col min="14087" max="14087" width="0" style="1" hidden="1" customWidth="1"/>
    <col min="14088" max="14088" width="18.28515625" style="1" customWidth="1"/>
    <col min="14089" max="14089" width="0" style="1" hidden="1" customWidth="1"/>
    <col min="14090" max="14090" width="17.140625" style="1" customWidth="1"/>
    <col min="14091" max="14091" width="36.85546875" style="1" customWidth="1"/>
    <col min="14092" max="14092" width="44.7109375" style="1" customWidth="1"/>
    <col min="14093" max="14093" width="9.5703125" style="1" customWidth="1"/>
    <col min="14094" max="14100" width="0" style="1" hidden="1" customWidth="1"/>
    <col min="14101" max="14101" width="10.42578125" style="1" customWidth="1"/>
    <col min="14102" max="14102" width="17.85546875" style="1" customWidth="1"/>
    <col min="14103" max="14103" width="0" style="1" hidden="1" customWidth="1"/>
    <col min="14104" max="14104" width="20.5703125" style="1" customWidth="1"/>
    <col min="14105" max="14105" width="0" style="1" hidden="1" customWidth="1"/>
    <col min="14106" max="14106" width="18.5703125" style="1" customWidth="1"/>
    <col min="14107" max="14107" width="20.140625" style="1" customWidth="1"/>
    <col min="14108" max="14108" width="20.85546875" style="1" customWidth="1"/>
    <col min="14109" max="14109" width="22.28515625" style="1" customWidth="1"/>
    <col min="14110" max="14110" width="22.5703125" style="1" customWidth="1"/>
    <col min="14111" max="14111" width="15.140625" style="1" customWidth="1"/>
    <col min="14112" max="14112" width="23" style="1" customWidth="1"/>
    <col min="14113" max="14113" width="19.140625" style="1" customWidth="1"/>
    <col min="14114" max="14114" width="16.140625" style="1" customWidth="1"/>
    <col min="14115" max="14336" width="11.42578125" style="1"/>
    <col min="14337" max="14337" width="22.5703125" style="1" customWidth="1"/>
    <col min="14338" max="14338" width="27.85546875" style="1" customWidth="1"/>
    <col min="14339" max="14339" width="22.85546875" style="1" customWidth="1"/>
    <col min="14340" max="14340" width="21.7109375" style="1" customWidth="1"/>
    <col min="14341" max="14341" width="23.140625" style="1" customWidth="1"/>
    <col min="14342" max="14342" width="20.5703125" style="1" customWidth="1"/>
    <col min="14343" max="14343" width="0" style="1" hidden="1" customWidth="1"/>
    <col min="14344" max="14344" width="18.28515625" style="1" customWidth="1"/>
    <col min="14345" max="14345" width="0" style="1" hidden="1" customWidth="1"/>
    <col min="14346" max="14346" width="17.140625" style="1" customWidth="1"/>
    <col min="14347" max="14347" width="36.85546875" style="1" customWidth="1"/>
    <col min="14348" max="14348" width="44.7109375" style="1" customWidth="1"/>
    <col min="14349" max="14349" width="9.5703125" style="1" customWidth="1"/>
    <col min="14350" max="14356" width="0" style="1" hidden="1" customWidth="1"/>
    <col min="14357" max="14357" width="10.42578125" style="1" customWidth="1"/>
    <col min="14358" max="14358" width="17.85546875" style="1" customWidth="1"/>
    <col min="14359" max="14359" width="0" style="1" hidden="1" customWidth="1"/>
    <col min="14360" max="14360" width="20.5703125" style="1" customWidth="1"/>
    <col min="14361" max="14361" width="0" style="1" hidden="1" customWidth="1"/>
    <col min="14362" max="14362" width="18.5703125" style="1" customWidth="1"/>
    <col min="14363" max="14363" width="20.140625" style="1" customWidth="1"/>
    <col min="14364" max="14364" width="20.85546875" style="1" customWidth="1"/>
    <col min="14365" max="14365" width="22.28515625" style="1" customWidth="1"/>
    <col min="14366" max="14366" width="22.5703125" style="1" customWidth="1"/>
    <col min="14367" max="14367" width="15.140625" style="1" customWidth="1"/>
    <col min="14368" max="14368" width="23" style="1" customWidth="1"/>
    <col min="14369" max="14369" width="19.140625" style="1" customWidth="1"/>
    <col min="14370" max="14370" width="16.140625" style="1" customWidth="1"/>
    <col min="14371" max="14592" width="11.42578125" style="1"/>
    <col min="14593" max="14593" width="22.5703125" style="1" customWidth="1"/>
    <col min="14594" max="14594" width="27.85546875" style="1" customWidth="1"/>
    <col min="14595" max="14595" width="22.85546875" style="1" customWidth="1"/>
    <col min="14596" max="14596" width="21.7109375" style="1" customWidth="1"/>
    <col min="14597" max="14597" width="23.140625" style="1" customWidth="1"/>
    <col min="14598" max="14598" width="20.5703125" style="1" customWidth="1"/>
    <col min="14599" max="14599" width="0" style="1" hidden="1" customWidth="1"/>
    <col min="14600" max="14600" width="18.28515625" style="1" customWidth="1"/>
    <col min="14601" max="14601" width="0" style="1" hidden="1" customWidth="1"/>
    <col min="14602" max="14602" width="17.140625" style="1" customWidth="1"/>
    <col min="14603" max="14603" width="36.85546875" style="1" customWidth="1"/>
    <col min="14604" max="14604" width="44.7109375" style="1" customWidth="1"/>
    <col min="14605" max="14605" width="9.5703125" style="1" customWidth="1"/>
    <col min="14606" max="14612" width="0" style="1" hidden="1" customWidth="1"/>
    <col min="14613" max="14613" width="10.42578125" style="1" customWidth="1"/>
    <col min="14614" max="14614" width="17.85546875" style="1" customWidth="1"/>
    <col min="14615" max="14615" width="0" style="1" hidden="1" customWidth="1"/>
    <col min="14616" max="14616" width="20.5703125" style="1" customWidth="1"/>
    <col min="14617" max="14617" width="0" style="1" hidden="1" customWidth="1"/>
    <col min="14618" max="14618" width="18.5703125" style="1" customWidth="1"/>
    <col min="14619" max="14619" width="20.140625" style="1" customWidth="1"/>
    <col min="14620" max="14620" width="20.85546875" style="1" customWidth="1"/>
    <col min="14621" max="14621" width="22.28515625" style="1" customWidth="1"/>
    <col min="14622" max="14622" width="22.5703125" style="1" customWidth="1"/>
    <col min="14623" max="14623" width="15.140625" style="1" customWidth="1"/>
    <col min="14624" max="14624" width="23" style="1" customWidth="1"/>
    <col min="14625" max="14625" width="19.140625" style="1" customWidth="1"/>
    <col min="14626" max="14626" width="16.140625" style="1" customWidth="1"/>
    <col min="14627" max="14848" width="11.42578125" style="1"/>
    <col min="14849" max="14849" width="22.5703125" style="1" customWidth="1"/>
    <col min="14850" max="14850" width="27.85546875" style="1" customWidth="1"/>
    <col min="14851" max="14851" width="22.85546875" style="1" customWidth="1"/>
    <col min="14852" max="14852" width="21.7109375" style="1" customWidth="1"/>
    <col min="14853" max="14853" width="23.140625" style="1" customWidth="1"/>
    <col min="14854" max="14854" width="20.5703125" style="1" customWidth="1"/>
    <col min="14855" max="14855" width="0" style="1" hidden="1" customWidth="1"/>
    <col min="14856" max="14856" width="18.28515625" style="1" customWidth="1"/>
    <col min="14857" max="14857" width="0" style="1" hidden="1" customWidth="1"/>
    <col min="14858" max="14858" width="17.140625" style="1" customWidth="1"/>
    <col min="14859" max="14859" width="36.85546875" style="1" customWidth="1"/>
    <col min="14860" max="14860" width="44.7109375" style="1" customWidth="1"/>
    <col min="14861" max="14861" width="9.5703125" style="1" customWidth="1"/>
    <col min="14862" max="14868" width="0" style="1" hidden="1" customWidth="1"/>
    <col min="14869" max="14869" width="10.42578125" style="1" customWidth="1"/>
    <col min="14870" max="14870" width="17.85546875" style="1" customWidth="1"/>
    <col min="14871" max="14871" width="0" style="1" hidden="1" customWidth="1"/>
    <col min="14872" max="14872" width="20.5703125" style="1" customWidth="1"/>
    <col min="14873" max="14873" width="0" style="1" hidden="1" customWidth="1"/>
    <col min="14874" max="14874" width="18.5703125" style="1" customWidth="1"/>
    <col min="14875" max="14875" width="20.140625" style="1" customWidth="1"/>
    <col min="14876" max="14876" width="20.85546875" style="1" customWidth="1"/>
    <col min="14877" max="14877" width="22.28515625" style="1" customWidth="1"/>
    <col min="14878" max="14878" width="22.5703125" style="1" customWidth="1"/>
    <col min="14879" max="14879" width="15.140625" style="1" customWidth="1"/>
    <col min="14880" max="14880" width="23" style="1" customWidth="1"/>
    <col min="14881" max="14881" width="19.140625" style="1" customWidth="1"/>
    <col min="14882" max="14882" width="16.140625" style="1" customWidth="1"/>
    <col min="14883" max="15104" width="11.42578125" style="1"/>
    <col min="15105" max="15105" width="22.5703125" style="1" customWidth="1"/>
    <col min="15106" max="15106" width="27.85546875" style="1" customWidth="1"/>
    <col min="15107" max="15107" width="22.85546875" style="1" customWidth="1"/>
    <col min="15108" max="15108" width="21.7109375" style="1" customWidth="1"/>
    <col min="15109" max="15109" width="23.140625" style="1" customWidth="1"/>
    <col min="15110" max="15110" width="20.5703125" style="1" customWidth="1"/>
    <col min="15111" max="15111" width="0" style="1" hidden="1" customWidth="1"/>
    <col min="15112" max="15112" width="18.28515625" style="1" customWidth="1"/>
    <col min="15113" max="15113" width="0" style="1" hidden="1" customWidth="1"/>
    <col min="15114" max="15114" width="17.140625" style="1" customWidth="1"/>
    <col min="15115" max="15115" width="36.85546875" style="1" customWidth="1"/>
    <col min="15116" max="15116" width="44.7109375" style="1" customWidth="1"/>
    <col min="15117" max="15117" width="9.5703125" style="1" customWidth="1"/>
    <col min="15118" max="15124" width="0" style="1" hidden="1" customWidth="1"/>
    <col min="15125" max="15125" width="10.42578125" style="1" customWidth="1"/>
    <col min="15126" max="15126" width="17.85546875" style="1" customWidth="1"/>
    <col min="15127" max="15127" width="0" style="1" hidden="1" customWidth="1"/>
    <col min="15128" max="15128" width="20.5703125" style="1" customWidth="1"/>
    <col min="15129" max="15129" width="0" style="1" hidden="1" customWidth="1"/>
    <col min="15130" max="15130" width="18.5703125" style="1" customWidth="1"/>
    <col min="15131" max="15131" width="20.140625" style="1" customWidth="1"/>
    <col min="15132" max="15132" width="20.85546875" style="1" customWidth="1"/>
    <col min="15133" max="15133" width="22.28515625" style="1" customWidth="1"/>
    <col min="15134" max="15134" width="22.5703125" style="1" customWidth="1"/>
    <col min="15135" max="15135" width="15.140625" style="1" customWidth="1"/>
    <col min="15136" max="15136" width="23" style="1" customWidth="1"/>
    <col min="15137" max="15137" width="19.140625" style="1" customWidth="1"/>
    <col min="15138" max="15138" width="16.140625" style="1" customWidth="1"/>
    <col min="15139" max="15360" width="11.42578125" style="1"/>
    <col min="15361" max="15361" width="22.5703125" style="1" customWidth="1"/>
    <col min="15362" max="15362" width="27.85546875" style="1" customWidth="1"/>
    <col min="15363" max="15363" width="22.85546875" style="1" customWidth="1"/>
    <col min="15364" max="15364" width="21.7109375" style="1" customWidth="1"/>
    <col min="15365" max="15365" width="23.140625" style="1" customWidth="1"/>
    <col min="15366" max="15366" width="20.5703125" style="1" customWidth="1"/>
    <col min="15367" max="15367" width="0" style="1" hidden="1" customWidth="1"/>
    <col min="15368" max="15368" width="18.28515625" style="1" customWidth="1"/>
    <col min="15369" max="15369" width="0" style="1" hidden="1" customWidth="1"/>
    <col min="15370" max="15370" width="17.140625" style="1" customWidth="1"/>
    <col min="15371" max="15371" width="36.85546875" style="1" customWidth="1"/>
    <col min="15372" max="15372" width="44.7109375" style="1" customWidth="1"/>
    <col min="15373" max="15373" width="9.5703125" style="1" customWidth="1"/>
    <col min="15374" max="15380" width="0" style="1" hidden="1" customWidth="1"/>
    <col min="15381" max="15381" width="10.42578125" style="1" customWidth="1"/>
    <col min="15382" max="15382" width="17.85546875" style="1" customWidth="1"/>
    <col min="15383" max="15383" width="0" style="1" hidden="1" customWidth="1"/>
    <col min="15384" max="15384" width="20.5703125" style="1" customWidth="1"/>
    <col min="15385" max="15385" width="0" style="1" hidden="1" customWidth="1"/>
    <col min="15386" max="15386" width="18.5703125" style="1" customWidth="1"/>
    <col min="15387" max="15387" width="20.140625" style="1" customWidth="1"/>
    <col min="15388" max="15388" width="20.85546875" style="1" customWidth="1"/>
    <col min="15389" max="15389" width="22.28515625" style="1" customWidth="1"/>
    <col min="15390" max="15390" width="22.5703125" style="1" customWidth="1"/>
    <col min="15391" max="15391" width="15.140625" style="1" customWidth="1"/>
    <col min="15392" max="15392" width="23" style="1" customWidth="1"/>
    <col min="15393" max="15393" width="19.140625" style="1" customWidth="1"/>
    <col min="15394" max="15394" width="16.140625" style="1" customWidth="1"/>
    <col min="15395" max="15616" width="11.42578125" style="1"/>
    <col min="15617" max="15617" width="22.5703125" style="1" customWidth="1"/>
    <col min="15618" max="15618" width="27.85546875" style="1" customWidth="1"/>
    <col min="15619" max="15619" width="22.85546875" style="1" customWidth="1"/>
    <col min="15620" max="15620" width="21.7109375" style="1" customWidth="1"/>
    <col min="15621" max="15621" width="23.140625" style="1" customWidth="1"/>
    <col min="15622" max="15622" width="20.5703125" style="1" customWidth="1"/>
    <col min="15623" max="15623" width="0" style="1" hidden="1" customWidth="1"/>
    <col min="15624" max="15624" width="18.28515625" style="1" customWidth="1"/>
    <col min="15625" max="15625" width="0" style="1" hidden="1" customWidth="1"/>
    <col min="15626" max="15626" width="17.140625" style="1" customWidth="1"/>
    <col min="15627" max="15627" width="36.85546875" style="1" customWidth="1"/>
    <col min="15628" max="15628" width="44.7109375" style="1" customWidth="1"/>
    <col min="15629" max="15629" width="9.5703125" style="1" customWidth="1"/>
    <col min="15630" max="15636" width="0" style="1" hidden="1" customWidth="1"/>
    <col min="15637" max="15637" width="10.42578125" style="1" customWidth="1"/>
    <col min="15638" max="15638" width="17.85546875" style="1" customWidth="1"/>
    <col min="15639" max="15639" width="0" style="1" hidden="1" customWidth="1"/>
    <col min="15640" max="15640" width="20.5703125" style="1" customWidth="1"/>
    <col min="15641" max="15641" width="0" style="1" hidden="1" customWidth="1"/>
    <col min="15642" max="15642" width="18.5703125" style="1" customWidth="1"/>
    <col min="15643" max="15643" width="20.140625" style="1" customWidth="1"/>
    <col min="15644" max="15644" width="20.85546875" style="1" customWidth="1"/>
    <col min="15645" max="15645" width="22.28515625" style="1" customWidth="1"/>
    <col min="15646" max="15646" width="22.5703125" style="1" customWidth="1"/>
    <col min="15647" max="15647" width="15.140625" style="1" customWidth="1"/>
    <col min="15648" max="15648" width="23" style="1" customWidth="1"/>
    <col min="15649" max="15649" width="19.140625" style="1" customWidth="1"/>
    <col min="15650" max="15650" width="16.140625" style="1" customWidth="1"/>
    <col min="15651" max="15872" width="11.42578125" style="1"/>
    <col min="15873" max="15873" width="22.5703125" style="1" customWidth="1"/>
    <col min="15874" max="15874" width="27.85546875" style="1" customWidth="1"/>
    <col min="15875" max="15875" width="22.85546875" style="1" customWidth="1"/>
    <col min="15876" max="15876" width="21.7109375" style="1" customWidth="1"/>
    <col min="15877" max="15877" width="23.140625" style="1" customWidth="1"/>
    <col min="15878" max="15878" width="20.5703125" style="1" customWidth="1"/>
    <col min="15879" max="15879" width="0" style="1" hidden="1" customWidth="1"/>
    <col min="15880" max="15880" width="18.28515625" style="1" customWidth="1"/>
    <col min="15881" max="15881" width="0" style="1" hidden="1" customWidth="1"/>
    <col min="15882" max="15882" width="17.140625" style="1" customWidth="1"/>
    <col min="15883" max="15883" width="36.85546875" style="1" customWidth="1"/>
    <col min="15884" max="15884" width="44.7109375" style="1" customWidth="1"/>
    <col min="15885" max="15885" width="9.5703125" style="1" customWidth="1"/>
    <col min="15886" max="15892" width="0" style="1" hidden="1" customWidth="1"/>
    <col min="15893" max="15893" width="10.42578125" style="1" customWidth="1"/>
    <col min="15894" max="15894" width="17.85546875" style="1" customWidth="1"/>
    <col min="15895" max="15895" width="0" style="1" hidden="1" customWidth="1"/>
    <col min="15896" max="15896" width="20.5703125" style="1" customWidth="1"/>
    <col min="15897" max="15897" width="0" style="1" hidden="1" customWidth="1"/>
    <col min="15898" max="15898" width="18.5703125" style="1" customWidth="1"/>
    <col min="15899" max="15899" width="20.140625" style="1" customWidth="1"/>
    <col min="15900" max="15900" width="20.85546875" style="1" customWidth="1"/>
    <col min="15901" max="15901" width="22.28515625" style="1" customWidth="1"/>
    <col min="15902" max="15902" width="22.5703125" style="1" customWidth="1"/>
    <col min="15903" max="15903" width="15.140625" style="1" customWidth="1"/>
    <col min="15904" max="15904" width="23" style="1" customWidth="1"/>
    <col min="15905" max="15905" width="19.140625" style="1" customWidth="1"/>
    <col min="15906" max="15906" width="16.140625" style="1" customWidth="1"/>
    <col min="15907" max="16128" width="11.42578125" style="1"/>
    <col min="16129" max="16129" width="22.5703125" style="1" customWidth="1"/>
    <col min="16130" max="16130" width="27.85546875" style="1" customWidth="1"/>
    <col min="16131" max="16131" width="22.85546875" style="1" customWidth="1"/>
    <col min="16132" max="16132" width="21.7109375" style="1" customWidth="1"/>
    <col min="16133" max="16133" width="23.140625" style="1" customWidth="1"/>
    <col min="16134" max="16134" width="20.5703125" style="1" customWidth="1"/>
    <col min="16135" max="16135" width="0" style="1" hidden="1" customWidth="1"/>
    <col min="16136" max="16136" width="18.28515625" style="1" customWidth="1"/>
    <col min="16137" max="16137" width="0" style="1" hidden="1" customWidth="1"/>
    <col min="16138" max="16138" width="17.140625" style="1" customWidth="1"/>
    <col min="16139" max="16139" width="36.85546875" style="1" customWidth="1"/>
    <col min="16140" max="16140" width="44.7109375" style="1" customWidth="1"/>
    <col min="16141" max="16141" width="9.5703125" style="1" customWidth="1"/>
    <col min="16142" max="16148" width="0" style="1" hidden="1" customWidth="1"/>
    <col min="16149" max="16149" width="10.42578125" style="1" customWidth="1"/>
    <col min="16150" max="16150" width="17.85546875" style="1" customWidth="1"/>
    <col min="16151" max="16151" width="0" style="1" hidden="1" customWidth="1"/>
    <col min="16152" max="16152" width="20.5703125" style="1" customWidth="1"/>
    <col min="16153" max="16153" width="0" style="1" hidden="1" customWidth="1"/>
    <col min="16154" max="16154" width="18.5703125" style="1" customWidth="1"/>
    <col min="16155" max="16155" width="20.140625" style="1" customWidth="1"/>
    <col min="16156" max="16156" width="20.85546875" style="1" customWidth="1"/>
    <col min="16157" max="16157" width="22.28515625" style="1" customWidth="1"/>
    <col min="16158" max="16158" width="22.5703125" style="1" customWidth="1"/>
    <col min="16159" max="16159" width="15.140625" style="1" customWidth="1"/>
    <col min="16160" max="16160" width="23" style="1" customWidth="1"/>
    <col min="16161" max="16161" width="19.140625" style="1" customWidth="1"/>
    <col min="16162" max="16162" width="16.140625" style="1" customWidth="1"/>
    <col min="16163" max="16384" width="11.42578125" style="1"/>
  </cols>
  <sheetData>
    <row r="1" spans="1:34" s="23" customFormat="1" ht="12.75"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row>
    <row r="2" spans="1:34" s="23" customFormat="1" ht="12.75"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row>
    <row r="3" spans="1:34" s="23" customFormat="1" ht="12.75"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row>
    <row r="4" spans="1:34" s="23" customFormat="1" ht="12.75"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row>
    <row r="5" spans="1:34" s="23" customFormat="1" ht="12.75"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row>
    <row r="6" spans="1:34" s="23" customFormat="1" ht="12.75"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row>
    <row r="7" spans="1:34" s="29" customFormat="1" ht="16.5" thickBot="1" x14ac:dyDescent="0.3">
      <c r="A7" s="303" t="s">
        <v>53</v>
      </c>
      <c r="B7" s="303"/>
      <c r="C7" s="304">
        <v>43707</v>
      </c>
      <c r="D7" s="305"/>
      <c r="E7" s="305"/>
      <c r="F7" s="306"/>
      <c r="G7" s="306"/>
      <c r="H7" s="306"/>
      <c r="I7" s="306"/>
      <c r="J7" s="306"/>
      <c r="K7" s="306"/>
      <c r="L7" s="306"/>
      <c r="M7" s="307" t="s">
        <v>67</v>
      </c>
      <c r="N7" s="307"/>
      <c r="O7" s="307"/>
      <c r="P7" s="307"/>
      <c r="Q7" s="307"/>
      <c r="R7" s="307"/>
      <c r="S7" s="307"/>
      <c r="T7" s="307"/>
      <c r="U7" s="307"/>
      <c r="V7" s="308"/>
      <c r="W7" s="33"/>
      <c r="X7" s="34" t="s">
        <v>63</v>
      </c>
      <c r="Y7" s="35"/>
      <c r="Z7" s="54"/>
      <c r="AA7" s="34" t="s">
        <v>64</v>
      </c>
      <c r="AB7" s="36"/>
      <c r="AC7" s="34" t="s">
        <v>65</v>
      </c>
      <c r="AD7" s="54" t="s">
        <v>76</v>
      </c>
      <c r="AE7" s="309" t="s">
        <v>66</v>
      </c>
      <c r="AF7" s="310"/>
      <c r="AG7" s="106"/>
      <c r="AH7" s="33"/>
    </row>
    <row r="8" spans="1:34" s="29" customFormat="1" x14ac:dyDescent="0.25">
      <c r="A8" s="330" t="s">
        <v>46</v>
      </c>
      <c r="B8" s="331"/>
      <c r="C8" s="331"/>
      <c r="D8" s="331"/>
      <c r="E8" s="332"/>
      <c r="F8" s="333" t="s">
        <v>21</v>
      </c>
      <c r="G8" s="334"/>
      <c r="H8" s="334"/>
      <c r="I8" s="334"/>
      <c r="J8" s="334"/>
      <c r="K8" s="334"/>
      <c r="L8" s="334"/>
      <c r="M8" s="334"/>
      <c r="N8" s="334"/>
      <c r="O8" s="334"/>
      <c r="P8" s="334"/>
      <c r="Q8" s="334"/>
      <c r="R8" s="334"/>
      <c r="S8" s="334"/>
      <c r="T8" s="334"/>
      <c r="U8" s="334"/>
      <c r="V8" s="334"/>
      <c r="W8" s="334"/>
      <c r="X8" s="334"/>
      <c r="Y8" s="334"/>
      <c r="Z8" s="335"/>
      <c r="AA8" s="268" t="s">
        <v>43</v>
      </c>
      <c r="AB8" s="269"/>
      <c r="AC8" s="269"/>
      <c r="AD8" s="270"/>
      <c r="AE8" s="277" t="s">
        <v>33</v>
      </c>
      <c r="AF8" s="278"/>
      <c r="AG8" s="278"/>
      <c r="AH8" s="279"/>
    </row>
    <row r="9" spans="1:34" s="9" customFormat="1" ht="15" customHeight="1" x14ac:dyDescent="0.25">
      <c r="A9" s="288" t="s">
        <v>49</v>
      </c>
      <c r="B9" s="290" t="s">
        <v>50</v>
      </c>
      <c r="C9" s="293" t="s">
        <v>34</v>
      </c>
      <c r="D9" s="293" t="s">
        <v>35</v>
      </c>
      <c r="E9" s="294" t="s">
        <v>36</v>
      </c>
      <c r="F9" s="311" t="s">
        <v>68</v>
      </c>
      <c r="G9" s="312"/>
      <c r="H9" s="312"/>
      <c r="I9" s="312"/>
      <c r="J9" s="312"/>
      <c r="K9" s="313" t="s">
        <v>24</v>
      </c>
      <c r="L9" s="316" t="s">
        <v>23</v>
      </c>
      <c r="M9" s="317"/>
      <c r="N9" s="317"/>
      <c r="O9" s="317"/>
      <c r="P9" s="317"/>
      <c r="Q9" s="317"/>
      <c r="R9" s="317"/>
      <c r="S9" s="317"/>
      <c r="T9" s="317"/>
      <c r="U9" s="317"/>
      <c r="V9" s="317"/>
      <c r="W9" s="317"/>
      <c r="X9" s="317"/>
      <c r="Y9" s="317"/>
      <c r="Z9" s="318"/>
      <c r="AA9" s="271"/>
      <c r="AB9" s="272"/>
      <c r="AC9" s="272"/>
      <c r="AD9" s="273"/>
      <c r="AE9" s="280"/>
      <c r="AF9" s="281"/>
      <c r="AG9" s="281"/>
      <c r="AH9" s="282"/>
    </row>
    <row r="10" spans="1:34" s="9" customFormat="1" ht="15" customHeight="1" x14ac:dyDescent="0.25">
      <c r="A10" s="288"/>
      <c r="B10" s="291"/>
      <c r="C10" s="293"/>
      <c r="D10" s="293"/>
      <c r="E10" s="294"/>
      <c r="F10" s="319" t="s">
        <v>37</v>
      </c>
      <c r="G10" s="320"/>
      <c r="H10" s="320"/>
      <c r="I10" s="320"/>
      <c r="J10" s="320"/>
      <c r="K10" s="314"/>
      <c r="L10" s="321" t="s">
        <v>47</v>
      </c>
      <c r="M10" s="323" t="s">
        <v>22</v>
      </c>
      <c r="N10" s="10"/>
      <c r="O10" s="11"/>
      <c r="P10" s="11"/>
      <c r="Q10" s="11"/>
      <c r="R10" s="11"/>
      <c r="S10" s="11"/>
      <c r="T10" s="11"/>
      <c r="U10" s="325" t="s">
        <v>39</v>
      </c>
      <c r="V10" s="327" t="s">
        <v>38</v>
      </c>
      <c r="W10" s="328"/>
      <c r="X10" s="328"/>
      <c r="Y10" s="328"/>
      <c r="Z10" s="329"/>
      <c r="AA10" s="274"/>
      <c r="AB10" s="275"/>
      <c r="AC10" s="275"/>
      <c r="AD10" s="276"/>
      <c r="AE10" s="283"/>
      <c r="AF10" s="284"/>
      <c r="AG10" s="284"/>
      <c r="AH10" s="285"/>
    </row>
    <row r="11" spans="1:34" s="9" customFormat="1" ht="30" x14ac:dyDescent="0.25">
      <c r="A11" s="289"/>
      <c r="B11" s="292"/>
      <c r="C11" s="290"/>
      <c r="D11" s="290"/>
      <c r="E11" s="295"/>
      <c r="F11" s="37" t="s">
        <v>8</v>
      </c>
      <c r="G11" s="38" t="s">
        <v>54</v>
      </c>
      <c r="H11" s="104" t="s">
        <v>69</v>
      </c>
      <c r="I11" s="39" t="s">
        <v>55</v>
      </c>
      <c r="J11" s="7" t="s">
        <v>10</v>
      </c>
      <c r="K11" s="315"/>
      <c r="L11" s="322"/>
      <c r="M11" s="324"/>
      <c r="N11" s="12"/>
      <c r="O11" s="12" t="s">
        <v>60</v>
      </c>
      <c r="P11" s="12" t="s">
        <v>61</v>
      </c>
      <c r="Q11" s="12" t="s">
        <v>59</v>
      </c>
      <c r="R11" s="12" t="s">
        <v>56</v>
      </c>
      <c r="S11" s="12" t="s">
        <v>57</v>
      </c>
      <c r="T11" s="12" t="s">
        <v>58</v>
      </c>
      <c r="U11" s="326"/>
      <c r="V11" s="13" t="s">
        <v>8</v>
      </c>
      <c r="W11" s="14" t="s">
        <v>54</v>
      </c>
      <c r="X11" s="5" t="s">
        <v>9</v>
      </c>
      <c r="Y11" s="15" t="s">
        <v>55</v>
      </c>
      <c r="Z11" s="40" t="s">
        <v>10</v>
      </c>
      <c r="AA11" s="47" t="s">
        <v>51</v>
      </c>
      <c r="AB11" s="16" t="s">
        <v>40</v>
      </c>
      <c r="AC11" s="105" t="s">
        <v>41</v>
      </c>
      <c r="AD11" s="103" t="s">
        <v>42</v>
      </c>
      <c r="AE11" s="45" t="s">
        <v>26</v>
      </c>
      <c r="AF11" s="17" t="s">
        <v>70</v>
      </c>
      <c r="AG11" s="18" t="s">
        <v>44</v>
      </c>
      <c r="AH11" s="46" t="s">
        <v>45</v>
      </c>
    </row>
    <row r="12" spans="1:34" ht="30" x14ac:dyDescent="0.25">
      <c r="A12" s="541" t="s">
        <v>206</v>
      </c>
      <c r="B12" s="542" t="s">
        <v>207</v>
      </c>
      <c r="C12" s="247" t="s">
        <v>208</v>
      </c>
      <c r="D12" s="247" t="s">
        <v>209</v>
      </c>
      <c r="E12" s="546" t="s">
        <v>210</v>
      </c>
      <c r="F12" s="259" t="s">
        <v>16</v>
      </c>
      <c r="G12" s="261" t="str">
        <f>IF(F12="(1) RARA VEZ","1", IF(F12="(2) IMPROBABLE","2",IF(F12="(3) POSIBLE","3",IF(F12="(4) PROBABLE","4",IF(F12="(5) CASI SEGURO","5","")))))</f>
        <v>4</v>
      </c>
      <c r="H12" s="568" t="s">
        <v>20</v>
      </c>
      <c r="I12" s="571" t="str">
        <f>IF(H12="(5) MODERADO","5", IF(H12="(10) MAYOR","10",IF(H12="(20) CATASTROFICO","20","")))</f>
        <v>10</v>
      </c>
      <c r="J12" s="513">
        <f>G12*I12</f>
        <v>40</v>
      </c>
      <c r="K12" s="572" t="s">
        <v>211</v>
      </c>
      <c r="L12" s="25" t="s">
        <v>6</v>
      </c>
      <c r="M12" s="3" t="s">
        <v>11</v>
      </c>
      <c r="N12" s="102">
        <f>IF(M12="SÍ",15,"0")</f>
        <v>15</v>
      </c>
      <c r="O12" s="242">
        <f>SUM(N12:N18)</f>
        <v>85</v>
      </c>
      <c r="P12" s="223">
        <f>IF(AND($O12&gt;=0,$O12&lt;=50),0,IF(AND($O12&gt;50,$O12&lt;=75),1,IF(AND($O12&gt;75,$O12&lt;=100),2,"")))</f>
        <v>2</v>
      </c>
      <c r="Q12" s="223">
        <f>$G12-$P12</f>
        <v>2</v>
      </c>
      <c r="R12" s="226">
        <f>IF($Q12&lt;=0,1,$Q12)</f>
        <v>2</v>
      </c>
      <c r="S12" s="223">
        <f>$I12-$P12</f>
        <v>8</v>
      </c>
      <c r="T12" s="563">
        <f>IF($S12=19,10,IF($S12=18,5,IF($S12=9,5,IF($S12=8,5,I12))))</f>
        <v>5</v>
      </c>
      <c r="U12" s="229" t="s">
        <v>8</v>
      </c>
      <c r="V12" s="232" t="e">
        <f>IF(AND($U12="PROBABILIDAD",$R12=1),#REF!,IF(AND($U12="PROBABILIDAD",$R12=2),#REF!,IF(AND($U12="PROBABILIDAD",$R12=3),#REF!,IF(AND($U12="PROBABILIDAD",$R12=4),#REF!,IF(AND($U12="PROBABILIDAD",$R12=5),#REF!,$F12)))))</f>
        <v>#REF!</v>
      </c>
      <c r="W12" s="265">
        <f>IF($U12="PROBABILIDAD",$R12,$G12)</f>
        <v>2</v>
      </c>
      <c r="X12" s="212" t="str">
        <f>IF(AND($U12="IMPACTO",$S12=18),#REF!,IF(AND($U12="IMPACTO",$S12=19),#REF!,IF(AND($U12="IMPACTO",$S12=20),#REF!,IF(AND($U12="IMPACTO",$S12&lt;10),#REF!,$H12))))</f>
        <v>(10) MAYOR</v>
      </c>
      <c r="Y12" s="554" t="str">
        <f>IF($U12="IMPACTO",$T12,$I12)</f>
        <v>10</v>
      </c>
      <c r="Z12" s="238">
        <f>+W12*Y12</f>
        <v>20</v>
      </c>
      <c r="AA12" s="523" t="s">
        <v>212</v>
      </c>
      <c r="AB12" s="192" t="s">
        <v>213</v>
      </c>
      <c r="AC12" s="192" t="s">
        <v>214</v>
      </c>
      <c r="AD12" s="206" t="s">
        <v>215</v>
      </c>
      <c r="AE12" s="549">
        <v>43707</v>
      </c>
      <c r="AF12" s="545" t="s">
        <v>216</v>
      </c>
      <c r="AG12" s="545" t="s">
        <v>217</v>
      </c>
      <c r="AH12" s="206" t="s">
        <v>218</v>
      </c>
    </row>
    <row r="13" spans="1:34" ht="30" x14ac:dyDescent="0.25">
      <c r="A13" s="541"/>
      <c r="B13" s="543"/>
      <c r="C13" s="248"/>
      <c r="D13" s="247"/>
      <c r="E13" s="547"/>
      <c r="F13" s="539"/>
      <c r="G13" s="566"/>
      <c r="H13" s="569"/>
      <c r="I13" s="571"/>
      <c r="J13" s="514"/>
      <c r="K13" s="573"/>
      <c r="L13" s="26" t="s">
        <v>7</v>
      </c>
      <c r="M13" s="3" t="s">
        <v>11</v>
      </c>
      <c r="N13" s="2">
        <f>IF(M13="SÍ",5,"0")</f>
        <v>5</v>
      </c>
      <c r="O13" s="574"/>
      <c r="P13" s="224"/>
      <c r="Q13" s="224"/>
      <c r="R13" s="227"/>
      <c r="S13" s="224"/>
      <c r="T13" s="564"/>
      <c r="U13" s="230"/>
      <c r="V13" s="233"/>
      <c r="W13" s="266"/>
      <c r="X13" s="213"/>
      <c r="Y13" s="215"/>
      <c r="Z13" s="217"/>
      <c r="AA13" s="524"/>
      <c r="AB13" s="204"/>
      <c r="AC13" s="204"/>
      <c r="AD13" s="207"/>
      <c r="AE13" s="550"/>
      <c r="AF13" s="552"/>
      <c r="AG13" s="552"/>
      <c r="AH13" s="556"/>
    </row>
    <row r="14" spans="1:34" x14ac:dyDescent="0.25">
      <c r="A14" s="541"/>
      <c r="B14" s="543"/>
      <c r="C14" s="248"/>
      <c r="D14" s="247"/>
      <c r="E14" s="547"/>
      <c r="F14" s="539"/>
      <c r="G14" s="566"/>
      <c r="H14" s="569"/>
      <c r="I14" s="571"/>
      <c r="J14" s="264" t="str">
        <f>IF(AND(J12&gt;=5,J12&lt;=10),"BAJA",IF(AND(J12&gt;=15,J12&lt;=25),"MODERADA",IF(AND(J12&gt;=30,J12&lt;=50),"ALTA",IF(AND(J12&gt;=60,J12&lt;=100),"EXTREMA",""))))</f>
        <v>ALTA</v>
      </c>
      <c r="K14" s="573"/>
      <c r="L14" s="27" t="s">
        <v>3</v>
      </c>
      <c r="M14" s="3" t="s">
        <v>12</v>
      </c>
      <c r="N14" s="2" t="str">
        <f>IF(M14="SÍ",15,"0")</f>
        <v>0</v>
      </c>
      <c r="O14" s="574"/>
      <c r="P14" s="224"/>
      <c r="Q14" s="224"/>
      <c r="R14" s="227"/>
      <c r="S14" s="224"/>
      <c r="T14" s="564"/>
      <c r="U14" s="230"/>
      <c r="V14" s="233"/>
      <c r="W14" s="266"/>
      <c r="X14" s="213"/>
      <c r="Y14" s="215"/>
      <c r="Z14" s="560" t="str">
        <f>IF(AND($Z12&gt;=5,$Z12&lt;=10),"BAJA",IF(AND($Z12&gt;=15,$Z12&lt;=25),"MODERADA",IF(AND($Z12&gt;=30,$Z12&lt;=50),"ALTA",IF(AND($Z12&gt;=60,$Z12&lt;=100),"EXTREMA",""))))</f>
        <v>MODERADA</v>
      </c>
      <c r="AA14" s="524"/>
      <c r="AB14" s="204"/>
      <c r="AC14" s="204"/>
      <c r="AD14" s="207"/>
      <c r="AE14" s="550"/>
      <c r="AF14" s="552"/>
      <c r="AG14" s="552"/>
      <c r="AH14" s="556"/>
    </row>
    <row r="15" spans="1:34" x14ac:dyDescent="0.25">
      <c r="A15" s="541"/>
      <c r="B15" s="543"/>
      <c r="C15" s="248"/>
      <c r="D15" s="247"/>
      <c r="E15" s="547"/>
      <c r="F15" s="539"/>
      <c r="G15" s="566"/>
      <c r="H15" s="569"/>
      <c r="I15" s="571"/>
      <c r="J15" s="558"/>
      <c r="K15" s="573"/>
      <c r="L15" s="27" t="s">
        <v>4</v>
      </c>
      <c r="M15" s="3" t="s">
        <v>11</v>
      </c>
      <c r="N15" s="2">
        <f>IF(M15="SÍ",10,"0")</f>
        <v>10</v>
      </c>
      <c r="O15" s="574"/>
      <c r="P15" s="224"/>
      <c r="Q15" s="224"/>
      <c r="R15" s="227"/>
      <c r="S15" s="224"/>
      <c r="T15" s="564"/>
      <c r="U15" s="230"/>
      <c r="V15" s="233"/>
      <c r="W15" s="266"/>
      <c r="X15" s="213"/>
      <c r="Y15" s="215"/>
      <c r="Z15" s="561"/>
      <c r="AA15" s="524"/>
      <c r="AB15" s="204"/>
      <c r="AC15" s="204"/>
      <c r="AD15" s="207"/>
      <c r="AE15" s="550"/>
      <c r="AF15" s="552"/>
      <c r="AG15" s="552"/>
      <c r="AH15" s="556"/>
    </row>
    <row r="16" spans="1:34" ht="30" x14ac:dyDescent="0.25">
      <c r="A16" s="541"/>
      <c r="B16" s="543"/>
      <c r="C16" s="248"/>
      <c r="D16" s="247"/>
      <c r="E16" s="547"/>
      <c r="F16" s="539"/>
      <c r="G16" s="566"/>
      <c r="H16" s="569"/>
      <c r="I16" s="571"/>
      <c r="J16" s="558"/>
      <c r="K16" s="573"/>
      <c r="L16" s="26" t="s">
        <v>31</v>
      </c>
      <c r="M16" s="3" t="s">
        <v>11</v>
      </c>
      <c r="N16" s="2">
        <f>IF(M16="SÍ",15,"0")</f>
        <v>15</v>
      </c>
      <c r="O16" s="574"/>
      <c r="P16" s="224"/>
      <c r="Q16" s="224"/>
      <c r="R16" s="227"/>
      <c r="S16" s="224"/>
      <c r="T16" s="564"/>
      <c r="U16" s="230"/>
      <c r="V16" s="233"/>
      <c r="W16" s="266"/>
      <c r="X16" s="213"/>
      <c r="Y16" s="215"/>
      <c r="Z16" s="561"/>
      <c r="AA16" s="524"/>
      <c r="AB16" s="204"/>
      <c r="AC16" s="204"/>
      <c r="AD16" s="207"/>
      <c r="AE16" s="550"/>
      <c r="AF16" s="552"/>
      <c r="AG16" s="552"/>
      <c r="AH16" s="556"/>
    </row>
    <row r="17" spans="1:34" ht="30" x14ac:dyDescent="0.25">
      <c r="A17" s="541"/>
      <c r="B17" s="543"/>
      <c r="C17" s="248"/>
      <c r="D17" s="247"/>
      <c r="E17" s="547"/>
      <c r="F17" s="539"/>
      <c r="G17" s="566"/>
      <c r="H17" s="569"/>
      <c r="I17" s="571"/>
      <c r="J17" s="558"/>
      <c r="K17" s="573"/>
      <c r="L17" s="26" t="s">
        <v>5</v>
      </c>
      <c r="M17" s="3" t="s">
        <v>11</v>
      </c>
      <c r="N17" s="2">
        <f>IF(M17="SÍ",10,"0")</f>
        <v>10</v>
      </c>
      <c r="O17" s="574"/>
      <c r="P17" s="224"/>
      <c r="Q17" s="224"/>
      <c r="R17" s="227"/>
      <c r="S17" s="224"/>
      <c r="T17" s="564"/>
      <c r="U17" s="230"/>
      <c r="V17" s="233"/>
      <c r="W17" s="266"/>
      <c r="X17" s="213"/>
      <c r="Y17" s="215"/>
      <c r="Z17" s="561"/>
      <c r="AA17" s="524"/>
      <c r="AB17" s="204"/>
      <c r="AC17" s="204"/>
      <c r="AD17" s="207"/>
      <c r="AE17" s="550"/>
      <c r="AF17" s="552"/>
      <c r="AG17" s="552"/>
      <c r="AH17" s="556"/>
    </row>
    <row r="18" spans="1:34" ht="30" x14ac:dyDescent="0.25">
      <c r="A18" s="542"/>
      <c r="B18" s="544"/>
      <c r="C18" s="257"/>
      <c r="D18" s="545"/>
      <c r="E18" s="548"/>
      <c r="F18" s="540"/>
      <c r="G18" s="567"/>
      <c r="H18" s="570"/>
      <c r="I18" s="571"/>
      <c r="J18" s="559"/>
      <c r="K18" s="573"/>
      <c r="L18" s="28" t="s">
        <v>30</v>
      </c>
      <c r="M18" s="3" t="s">
        <v>11</v>
      </c>
      <c r="N18" s="2">
        <f>IF(M18="SÍ",30,"0")</f>
        <v>30</v>
      </c>
      <c r="O18" s="575"/>
      <c r="P18" s="225"/>
      <c r="Q18" s="225"/>
      <c r="R18" s="228"/>
      <c r="S18" s="225"/>
      <c r="T18" s="565"/>
      <c r="U18" s="231"/>
      <c r="V18" s="234"/>
      <c r="W18" s="267"/>
      <c r="X18" s="214"/>
      <c r="Y18" s="215"/>
      <c r="Z18" s="562"/>
      <c r="AA18" s="555"/>
      <c r="AB18" s="205"/>
      <c r="AC18" s="205"/>
      <c r="AD18" s="208"/>
      <c r="AE18" s="551"/>
      <c r="AF18" s="553"/>
      <c r="AG18" s="553"/>
      <c r="AH18" s="557"/>
    </row>
    <row r="19" spans="1:34" x14ac:dyDescent="0.25">
      <c r="A19" s="179" t="s">
        <v>52</v>
      </c>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row>
    <row r="20" spans="1:34" ht="18.75" x14ac:dyDescent="0.25">
      <c r="A20" s="180" t="s">
        <v>29</v>
      </c>
      <c r="B20" s="180"/>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row>
    <row r="21" spans="1:34" ht="15.75" x14ac:dyDescent="0.25">
      <c r="A21" s="182" t="s">
        <v>71</v>
      </c>
      <c r="B21" s="183"/>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4"/>
      <c r="AC21" s="185" t="s">
        <v>48</v>
      </c>
      <c r="AD21" s="185"/>
      <c r="AE21" s="185"/>
      <c r="AF21" s="185" t="s">
        <v>25</v>
      </c>
      <c r="AG21" s="185"/>
      <c r="AH21" s="185"/>
    </row>
    <row r="22" spans="1:34" s="6" customFormat="1" ht="15.75" x14ac:dyDescent="0.25">
      <c r="A22" s="174" t="s">
        <v>219</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6"/>
      <c r="AC22" s="576">
        <v>43496</v>
      </c>
      <c r="AD22" s="577"/>
      <c r="AE22" s="578"/>
      <c r="AF22" s="579" t="s">
        <v>220</v>
      </c>
      <c r="AG22" s="579"/>
      <c r="AH22" s="579"/>
    </row>
    <row r="23" spans="1:34" s="6" customFormat="1" ht="15.75" x14ac:dyDescent="0.25">
      <c r="A23" s="170" t="s">
        <v>221</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2"/>
      <c r="AC23" s="449"/>
      <c r="AD23" s="449"/>
      <c r="AE23" s="449"/>
      <c r="AF23" s="579" t="s">
        <v>220</v>
      </c>
      <c r="AG23" s="579"/>
      <c r="AH23" s="579"/>
    </row>
    <row r="24" spans="1:34" s="6" customFormat="1" ht="15.75" x14ac:dyDescent="0.25">
      <c r="A24" s="170" t="s">
        <v>222</v>
      </c>
      <c r="B24" s="171"/>
      <c r="C24" s="171"/>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2"/>
      <c r="AC24" s="580">
        <v>43707</v>
      </c>
      <c r="AD24" s="248"/>
      <c r="AE24" s="248"/>
      <c r="AF24" s="579" t="s">
        <v>220</v>
      </c>
      <c r="AG24" s="579"/>
      <c r="AH24" s="579"/>
    </row>
    <row r="25" spans="1:34" x14ac:dyDescent="0.25">
      <c r="A25" s="581"/>
      <c r="B25" s="582"/>
      <c r="C25" s="582"/>
      <c r="D25" s="582"/>
      <c r="E25" s="582"/>
      <c r="F25" s="582"/>
      <c r="G25" s="582"/>
      <c r="H25" s="582"/>
      <c r="I25" s="582"/>
      <c r="J25" s="582"/>
      <c r="K25" s="582"/>
      <c r="L25" s="582"/>
      <c r="M25" s="582"/>
      <c r="N25" s="582"/>
      <c r="O25" s="582"/>
      <c r="P25" s="582"/>
      <c r="Q25" s="582"/>
      <c r="R25" s="582"/>
      <c r="S25" s="582"/>
      <c r="T25" s="582"/>
      <c r="U25" s="582"/>
      <c r="V25" s="582"/>
      <c r="W25" s="582"/>
      <c r="X25" s="582"/>
      <c r="Y25" s="582"/>
      <c r="Z25" s="582"/>
      <c r="AA25" s="582"/>
      <c r="AB25" s="583"/>
      <c r="AC25" s="449"/>
      <c r="AD25" s="449"/>
      <c r="AE25" s="449"/>
      <c r="AF25" s="449"/>
      <c r="AG25" s="449"/>
      <c r="AH25" s="449"/>
    </row>
    <row r="26" spans="1:34" x14ac:dyDescent="0.25">
      <c r="A26" s="165" t="s">
        <v>32</v>
      </c>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7"/>
    </row>
    <row r="27" spans="1:34" s="30" customFormat="1" x14ac:dyDescent="0.25">
      <c r="A27" s="153" t="s">
        <v>25</v>
      </c>
      <c r="B27" s="153"/>
      <c r="C27" s="153"/>
      <c r="D27" s="153"/>
      <c r="E27" s="153"/>
      <c r="F27" s="153" t="s">
        <v>62</v>
      </c>
      <c r="G27" s="153"/>
      <c r="H27" s="153"/>
      <c r="I27" s="153"/>
      <c r="J27" s="153"/>
      <c r="K27" s="153"/>
      <c r="L27" s="153"/>
      <c r="M27" s="168" t="s">
        <v>75</v>
      </c>
      <c r="N27" s="169"/>
      <c r="O27" s="169"/>
      <c r="P27" s="169"/>
      <c r="Q27" s="169"/>
      <c r="R27" s="169"/>
      <c r="S27" s="169"/>
      <c r="T27" s="169"/>
      <c r="U27" s="169"/>
      <c r="V27" s="169"/>
      <c r="W27" s="169"/>
      <c r="X27" s="169"/>
      <c r="Y27" s="169"/>
      <c r="Z27" s="169"/>
      <c r="AA27" s="169"/>
      <c r="AB27" s="169"/>
      <c r="AC27" s="169"/>
      <c r="AD27" s="152" t="str">
        <f>IF(Z7="X","APOYO OFICINA ASESORA DE PLANEACIÓN","APOYO OFICINA DE CONTROL INTERNO")</f>
        <v>APOYO OFICINA DE CONTROL INTERNO</v>
      </c>
      <c r="AE27" s="152"/>
      <c r="AF27" s="152"/>
      <c r="AG27" s="152"/>
      <c r="AH27" s="152"/>
    </row>
    <row r="28" spans="1:34" s="30" customFormat="1" x14ac:dyDescent="0.25">
      <c r="A28" s="49" t="s">
        <v>72</v>
      </c>
      <c r="B28" s="584" t="s">
        <v>223</v>
      </c>
      <c r="C28" s="585"/>
      <c r="D28" s="585"/>
      <c r="E28" s="585"/>
      <c r="F28" s="49" t="s">
        <v>72</v>
      </c>
      <c r="G28" s="31"/>
      <c r="H28" s="584" t="s">
        <v>224</v>
      </c>
      <c r="I28" s="585"/>
      <c r="J28" s="585"/>
      <c r="K28" s="585"/>
      <c r="L28" s="585"/>
      <c r="M28" s="154" t="s">
        <v>27</v>
      </c>
      <c r="N28" s="154"/>
      <c r="O28" s="154"/>
      <c r="P28" s="154"/>
      <c r="Q28" s="154"/>
      <c r="R28" s="154"/>
      <c r="S28" s="154"/>
      <c r="T28" s="154"/>
      <c r="U28" s="154"/>
      <c r="V28" s="586" t="s">
        <v>105</v>
      </c>
      <c r="W28" s="248"/>
      <c r="X28" s="248"/>
      <c r="Y28" s="248"/>
      <c r="Z28" s="248"/>
      <c r="AA28" s="248"/>
      <c r="AB28" s="248"/>
      <c r="AC28" s="248"/>
      <c r="AD28" s="32" t="s">
        <v>27</v>
      </c>
      <c r="AE28" s="449"/>
      <c r="AF28" s="449"/>
      <c r="AG28" s="449"/>
      <c r="AH28" s="449"/>
    </row>
    <row r="29" spans="1:34" x14ac:dyDescent="0.25">
      <c r="A29" s="49" t="s">
        <v>73</v>
      </c>
      <c r="B29" s="159" t="s">
        <v>225</v>
      </c>
      <c r="C29" s="585"/>
      <c r="D29" s="585"/>
      <c r="E29" s="585"/>
      <c r="F29" s="49" t="s">
        <v>74</v>
      </c>
      <c r="G29" s="31"/>
      <c r="H29" s="159" t="s">
        <v>226</v>
      </c>
      <c r="I29" s="585"/>
      <c r="J29" s="585"/>
      <c r="K29" s="585"/>
      <c r="L29" s="585"/>
      <c r="M29" s="154" t="s">
        <v>28</v>
      </c>
      <c r="N29" s="154"/>
      <c r="O29" s="154"/>
      <c r="P29" s="154"/>
      <c r="Q29" s="154"/>
      <c r="R29" s="154"/>
      <c r="S29" s="154"/>
      <c r="T29" s="154"/>
      <c r="U29" s="154"/>
      <c r="V29" s="248" t="s">
        <v>108</v>
      </c>
      <c r="W29" s="248"/>
      <c r="X29" s="248"/>
      <c r="Y29" s="248"/>
      <c r="Z29" s="248"/>
      <c r="AA29" s="248"/>
      <c r="AB29" s="248"/>
      <c r="AC29" s="248"/>
      <c r="AD29" s="32" t="s">
        <v>28</v>
      </c>
      <c r="AE29" s="449"/>
      <c r="AF29" s="449"/>
      <c r="AG29" s="449"/>
      <c r="AH29" s="449"/>
    </row>
  </sheetData>
  <mergeCells count="87">
    <mergeCell ref="B29:E29"/>
    <mergeCell ref="H29:L29"/>
    <mergeCell ref="M29:U29"/>
    <mergeCell ref="V29:AC29"/>
    <mergeCell ref="AE29:AH29"/>
    <mergeCell ref="A26:AH26"/>
    <mergeCell ref="A27:E27"/>
    <mergeCell ref="F27:L27"/>
    <mergeCell ref="M27:AC27"/>
    <mergeCell ref="AD27:AH27"/>
    <mergeCell ref="B28:E28"/>
    <mergeCell ref="H28:L28"/>
    <mergeCell ref="M28:U28"/>
    <mergeCell ref="V28:AC28"/>
    <mergeCell ref="AE28:AH28"/>
    <mergeCell ref="A24:AB24"/>
    <mergeCell ref="AC24:AE24"/>
    <mergeCell ref="AF24:AH24"/>
    <mergeCell ref="A25:AB25"/>
    <mergeCell ref="AC25:AE25"/>
    <mergeCell ref="AF25:AH25"/>
    <mergeCell ref="A22:AB22"/>
    <mergeCell ref="AC22:AE22"/>
    <mergeCell ref="AF22:AH22"/>
    <mergeCell ref="A23:AB23"/>
    <mergeCell ref="AC23:AE23"/>
    <mergeCell ref="AF23:AH23"/>
    <mergeCell ref="AH12:AH18"/>
    <mergeCell ref="J14:J18"/>
    <mergeCell ref="Z14:Z18"/>
    <mergeCell ref="A19:AH19"/>
    <mergeCell ref="A20:AH20"/>
    <mergeCell ref="Q12:Q18"/>
    <mergeCell ref="R12:R18"/>
    <mergeCell ref="S12:S18"/>
    <mergeCell ref="T12:T18"/>
    <mergeCell ref="U12:U18"/>
    <mergeCell ref="G12:G18"/>
    <mergeCell ref="H12:H18"/>
    <mergeCell ref="I12:I18"/>
    <mergeCell ref="J12:J13"/>
    <mergeCell ref="K12:K18"/>
    <mergeCell ref="O12:O18"/>
    <mergeCell ref="A21:AB21"/>
    <mergeCell ref="AC21:AE21"/>
    <mergeCell ref="AF21:AH21"/>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A12:A18"/>
    <mergeCell ref="B12:B18"/>
    <mergeCell ref="C12:C18"/>
    <mergeCell ref="D12:D18"/>
    <mergeCell ref="E12:E18"/>
    <mergeCell ref="F12:F18"/>
    <mergeCell ref="L9:Z9"/>
    <mergeCell ref="F10:J10"/>
    <mergeCell ref="L10:L11"/>
    <mergeCell ref="M10:M11"/>
    <mergeCell ref="U10:U11"/>
    <mergeCell ref="V10:Z10"/>
    <mergeCell ref="K9:K11"/>
    <mergeCell ref="A7:B7"/>
    <mergeCell ref="C7:E7"/>
    <mergeCell ref="F7:L7"/>
    <mergeCell ref="M7:V7"/>
    <mergeCell ref="AE7:AF7"/>
    <mergeCell ref="A8:E8"/>
    <mergeCell ref="F8:Z8"/>
    <mergeCell ref="AA8:AD10"/>
    <mergeCell ref="AE8:AH10"/>
    <mergeCell ref="A9:A11"/>
    <mergeCell ref="B9:B11"/>
    <mergeCell ref="C9:C11"/>
    <mergeCell ref="D9:D11"/>
    <mergeCell ref="E9:E11"/>
    <mergeCell ref="F9:J9"/>
  </mergeCells>
  <conditionalFormatting sqref="J12:J18">
    <cfRule type="expression" dxfId="91" priority="5">
      <formula>$J$14="BAJA"</formula>
    </cfRule>
    <cfRule type="expression" dxfId="90" priority="6">
      <formula>$J$14="MODERADA"</formula>
    </cfRule>
    <cfRule type="expression" dxfId="89" priority="7">
      <formula>$J$14="ALTA"</formula>
    </cfRule>
    <cfRule type="expression" dxfId="88" priority="8">
      <formula>$J$14="EXTREMA"</formula>
    </cfRule>
  </conditionalFormatting>
  <conditionalFormatting sqref="Z12:Z18">
    <cfRule type="expression" dxfId="87" priority="1">
      <formula>$Z$14="MODERADA"</formula>
    </cfRule>
    <cfRule type="expression" dxfId="86" priority="2">
      <formula>$Z$14="EXTREMA"</formula>
    </cfRule>
    <cfRule type="expression" dxfId="85" priority="3">
      <formula>$Z$14="ALTA"</formula>
    </cfRule>
    <cfRule type="expression" dxfId="84" priority="4">
      <formula>$Z$14="BAJA"</formula>
    </cfRule>
  </conditionalFormatting>
  <dataValidations count="2">
    <dataValidation type="list" allowBlank="1" showInputMessage="1" showErrorMessage="1" sqref="F12:F18 JB12:JB18 SX12:SX18 ACT12:ACT18 AMP12:AMP18 AWL12:AWL18 BGH12:BGH18 BQD12:BQD18 BZZ12:BZZ18 CJV12:CJV18 CTR12:CTR18 DDN12:DDN18 DNJ12:DNJ18 DXF12:DXF18 EHB12:EHB18 EQX12:EQX18 FAT12:FAT18 FKP12:FKP18 FUL12:FUL18 GEH12:GEH18 GOD12:GOD18 GXZ12:GXZ18 HHV12:HHV18 HRR12:HRR18 IBN12:IBN18 ILJ12:ILJ18 IVF12:IVF18 JFB12:JFB18 JOX12:JOX18 JYT12:JYT18 KIP12:KIP18 KSL12:KSL18 LCH12:LCH18 LMD12:LMD18 LVZ12:LVZ18 MFV12:MFV18 MPR12:MPR18 MZN12:MZN18 NJJ12:NJJ18 NTF12:NTF18 ODB12:ODB18 OMX12:OMX18 OWT12:OWT18 PGP12:PGP18 PQL12:PQL18 QAH12:QAH18 QKD12:QKD18 QTZ12:QTZ18 RDV12:RDV18 RNR12:RNR18 RXN12:RXN18 SHJ12:SHJ18 SRF12:SRF18 TBB12:TBB18 TKX12:TKX18 TUT12:TUT18 UEP12:UEP18 UOL12:UOL18 UYH12:UYH18 VID12:VID18 VRZ12:VRZ18 WBV12:WBV18 WLR12:WLR18 WVN12:WVN18 F65548:F65554 JB65548:JB65554 SX65548:SX65554 ACT65548:ACT65554 AMP65548:AMP65554 AWL65548:AWL65554 BGH65548:BGH65554 BQD65548:BQD65554 BZZ65548:BZZ65554 CJV65548:CJV65554 CTR65548:CTR65554 DDN65548:DDN65554 DNJ65548:DNJ65554 DXF65548:DXF65554 EHB65548:EHB65554 EQX65548:EQX65554 FAT65548:FAT65554 FKP65548:FKP65554 FUL65548:FUL65554 GEH65548:GEH65554 GOD65548:GOD65554 GXZ65548:GXZ65554 HHV65548:HHV65554 HRR65548:HRR65554 IBN65548:IBN65554 ILJ65548:ILJ65554 IVF65548:IVF65554 JFB65548:JFB65554 JOX65548:JOX65554 JYT65548:JYT65554 KIP65548:KIP65554 KSL65548:KSL65554 LCH65548:LCH65554 LMD65548:LMD65554 LVZ65548:LVZ65554 MFV65548:MFV65554 MPR65548:MPR65554 MZN65548:MZN65554 NJJ65548:NJJ65554 NTF65548:NTF65554 ODB65548:ODB65554 OMX65548:OMX65554 OWT65548:OWT65554 PGP65548:PGP65554 PQL65548:PQL65554 QAH65548:QAH65554 QKD65548:QKD65554 QTZ65548:QTZ65554 RDV65548:RDV65554 RNR65548:RNR65554 RXN65548:RXN65554 SHJ65548:SHJ65554 SRF65548:SRF65554 TBB65548:TBB65554 TKX65548:TKX65554 TUT65548:TUT65554 UEP65548:UEP65554 UOL65548:UOL65554 UYH65548:UYH65554 VID65548:VID65554 VRZ65548:VRZ65554 WBV65548:WBV65554 WLR65548:WLR65554 WVN65548:WVN65554 F131084:F131090 JB131084:JB131090 SX131084:SX131090 ACT131084:ACT131090 AMP131084:AMP131090 AWL131084:AWL131090 BGH131084:BGH131090 BQD131084:BQD131090 BZZ131084:BZZ131090 CJV131084:CJV131090 CTR131084:CTR131090 DDN131084:DDN131090 DNJ131084:DNJ131090 DXF131084:DXF131090 EHB131084:EHB131090 EQX131084:EQX131090 FAT131084:FAT131090 FKP131084:FKP131090 FUL131084:FUL131090 GEH131084:GEH131090 GOD131084:GOD131090 GXZ131084:GXZ131090 HHV131084:HHV131090 HRR131084:HRR131090 IBN131084:IBN131090 ILJ131084:ILJ131090 IVF131084:IVF131090 JFB131084:JFB131090 JOX131084:JOX131090 JYT131084:JYT131090 KIP131084:KIP131090 KSL131084:KSL131090 LCH131084:LCH131090 LMD131084:LMD131090 LVZ131084:LVZ131090 MFV131084:MFV131090 MPR131084:MPR131090 MZN131084:MZN131090 NJJ131084:NJJ131090 NTF131084:NTF131090 ODB131084:ODB131090 OMX131084:OMX131090 OWT131084:OWT131090 PGP131084:PGP131090 PQL131084:PQL131090 QAH131084:QAH131090 QKD131084:QKD131090 QTZ131084:QTZ131090 RDV131084:RDV131090 RNR131084:RNR131090 RXN131084:RXN131090 SHJ131084:SHJ131090 SRF131084:SRF131090 TBB131084:TBB131090 TKX131084:TKX131090 TUT131084:TUT131090 UEP131084:UEP131090 UOL131084:UOL131090 UYH131084:UYH131090 VID131084:VID131090 VRZ131084:VRZ131090 WBV131084:WBV131090 WLR131084:WLR131090 WVN131084:WVN131090 F196620:F196626 JB196620:JB196626 SX196620:SX196626 ACT196620:ACT196626 AMP196620:AMP196626 AWL196620:AWL196626 BGH196620:BGH196626 BQD196620:BQD196626 BZZ196620:BZZ196626 CJV196620:CJV196626 CTR196620:CTR196626 DDN196620:DDN196626 DNJ196620:DNJ196626 DXF196620:DXF196626 EHB196620:EHB196626 EQX196620:EQX196626 FAT196620:FAT196626 FKP196620:FKP196626 FUL196620:FUL196626 GEH196620:GEH196626 GOD196620:GOD196626 GXZ196620:GXZ196626 HHV196620:HHV196626 HRR196620:HRR196626 IBN196620:IBN196626 ILJ196620:ILJ196626 IVF196620:IVF196626 JFB196620:JFB196626 JOX196620:JOX196626 JYT196620:JYT196626 KIP196620:KIP196626 KSL196620:KSL196626 LCH196620:LCH196626 LMD196620:LMD196626 LVZ196620:LVZ196626 MFV196620:MFV196626 MPR196620:MPR196626 MZN196620:MZN196626 NJJ196620:NJJ196626 NTF196620:NTF196626 ODB196620:ODB196626 OMX196620:OMX196626 OWT196620:OWT196626 PGP196620:PGP196626 PQL196620:PQL196626 QAH196620:QAH196626 QKD196620:QKD196626 QTZ196620:QTZ196626 RDV196620:RDV196626 RNR196620:RNR196626 RXN196620:RXN196626 SHJ196620:SHJ196626 SRF196620:SRF196626 TBB196620:TBB196626 TKX196620:TKX196626 TUT196620:TUT196626 UEP196620:UEP196626 UOL196620:UOL196626 UYH196620:UYH196626 VID196620:VID196626 VRZ196620:VRZ196626 WBV196620:WBV196626 WLR196620:WLR196626 WVN196620:WVN196626 F262156:F262162 JB262156:JB262162 SX262156:SX262162 ACT262156:ACT262162 AMP262156:AMP262162 AWL262156:AWL262162 BGH262156:BGH262162 BQD262156:BQD262162 BZZ262156:BZZ262162 CJV262156:CJV262162 CTR262156:CTR262162 DDN262156:DDN262162 DNJ262156:DNJ262162 DXF262156:DXF262162 EHB262156:EHB262162 EQX262156:EQX262162 FAT262156:FAT262162 FKP262156:FKP262162 FUL262156:FUL262162 GEH262156:GEH262162 GOD262156:GOD262162 GXZ262156:GXZ262162 HHV262156:HHV262162 HRR262156:HRR262162 IBN262156:IBN262162 ILJ262156:ILJ262162 IVF262156:IVF262162 JFB262156:JFB262162 JOX262156:JOX262162 JYT262156:JYT262162 KIP262156:KIP262162 KSL262156:KSL262162 LCH262156:LCH262162 LMD262156:LMD262162 LVZ262156:LVZ262162 MFV262156:MFV262162 MPR262156:MPR262162 MZN262156:MZN262162 NJJ262156:NJJ262162 NTF262156:NTF262162 ODB262156:ODB262162 OMX262156:OMX262162 OWT262156:OWT262162 PGP262156:PGP262162 PQL262156:PQL262162 QAH262156:QAH262162 QKD262156:QKD262162 QTZ262156:QTZ262162 RDV262156:RDV262162 RNR262156:RNR262162 RXN262156:RXN262162 SHJ262156:SHJ262162 SRF262156:SRF262162 TBB262156:TBB262162 TKX262156:TKX262162 TUT262156:TUT262162 UEP262156:UEP262162 UOL262156:UOL262162 UYH262156:UYH262162 VID262156:VID262162 VRZ262156:VRZ262162 WBV262156:WBV262162 WLR262156:WLR262162 WVN262156:WVN262162 F327692:F327698 JB327692:JB327698 SX327692:SX327698 ACT327692:ACT327698 AMP327692:AMP327698 AWL327692:AWL327698 BGH327692:BGH327698 BQD327692:BQD327698 BZZ327692:BZZ327698 CJV327692:CJV327698 CTR327692:CTR327698 DDN327692:DDN327698 DNJ327692:DNJ327698 DXF327692:DXF327698 EHB327692:EHB327698 EQX327692:EQX327698 FAT327692:FAT327698 FKP327692:FKP327698 FUL327692:FUL327698 GEH327692:GEH327698 GOD327692:GOD327698 GXZ327692:GXZ327698 HHV327692:HHV327698 HRR327692:HRR327698 IBN327692:IBN327698 ILJ327692:ILJ327698 IVF327692:IVF327698 JFB327692:JFB327698 JOX327692:JOX327698 JYT327692:JYT327698 KIP327692:KIP327698 KSL327692:KSL327698 LCH327692:LCH327698 LMD327692:LMD327698 LVZ327692:LVZ327698 MFV327692:MFV327698 MPR327692:MPR327698 MZN327692:MZN327698 NJJ327692:NJJ327698 NTF327692:NTF327698 ODB327692:ODB327698 OMX327692:OMX327698 OWT327692:OWT327698 PGP327692:PGP327698 PQL327692:PQL327698 QAH327692:QAH327698 QKD327692:QKD327698 QTZ327692:QTZ327698 RDV327692:RDV327698 RNR327692:RNR327698 RXN327692:RXN327698 SHJ327692:SHJ327698 SRF327692:SRF327698 TBB327692:TBB327698 TKX327692:TKX327698 TUT327692:TUT327698 UEP327692:UEP327698 UOL327692:UOL327698 UYH327692:UYH327698 VID327692:VID327698 VRZ327692:VRZ327698 WBV327692:WBV327698 WLR327692:WLR327698 WVN327692:WVN327698 F393228:F393234 JB393228:JB393234 SX393228:SX393234 ACT393228:ACT393234 AMP393228:AMP393234 AWL393228:AWL393234 BGH393228:BGH393234 BQD393228:BQD393234 BZZ393228:BZZ393234 CJV393228:CJV393234 CTR393228:CTR393234 DDN393228:DDN393234 DNJ393228:DNJ393234 DXF393228:DXF393234 EHB393228:EHB393234 EQX393228:EQX393234 FAT393228:FAT393234 FKP393228:FKP393234 FUL393228:FUL393234 GEH393228:GEH393234 GOD393228:GOD393234 GXZ393228:GXZ393234 HHV393228:HHV393234 HRR393228:HRR393234 IBN393228:IBN393234 ILJ393228:ILJ393234 IVF393228:IVF393234 JFB393228:JFB393234 JOX393228:JOX393234 JYT393228:JYT393234 KIP393228:KIP393234 KSL393228:KSL393234 LCH393228:LCH393234 LMD393228:LMD393234 LVZ393228:LVZ393234 MFV393228:MFV393234 MPR393228:MPR393234 MZN393228:MZN393234 NJJ393228:NJJ393234 NTF393228:NTF393234 ODB393228:ODB393234 OMX393228:OMX393234 OWT393228:OWT393234 PGP393228:PGP393234 PQL393228:PQL393234 QAH393228:QAH393234 QKD393228:QKD393234 QTZ393228:QTZ393234 RDV393228:RDV393234 RNR393228:RNR393234 RXN393228:RXN393234 SHJ393228:SHJ393234 SRF393228:SRF393234 TBB393228:TBB393234 TKX393228:TKX393234 TUT393228:TUT393234 UEP393228:UEP393234 UOL393228:UOL393234 UYH393228:UYH393234 VID393228:VID393234 VRZ393228:VRZ393234 WBV393228:WBV393234 WLR393228:WLR393234 WVN393228:WVN393234 F458764:F458770 JB458764:JB458770 SX458764:SX458770 ACT458764:ACT458770 AMP458764:AMP458770 AWL458764:AWL458770 BGH458764:BGH458770 BQD458764:BQD458770 BZZ458764:BZZ458770 CJV458764:CJV458770 CTR458764:CTR458770 DDN458764:DDN458770 DNJ458764:DNJ458770 DXF458764:DXF458770 EHB458764:EHB458770 EQX458764:EQX458770 FAT458764:FAT458770 FKP458764:FKP458770 FUL458764:FUL458770 GEH458764:GEH458770 GOD458764:GOD458770 GXZ458764:GXZ458770 HHV458764:HHV458770 HRR458764:HRR458770 IBN458764:IBN458770 ILJ458764:ILJ458770 IVF458764:IVF458770 JFB458764:JFB458770 JOX458764:JOX458770 JYT458764:JYT458770 KIP458764:KIP458770 KSL458764:KSL458770 LCH458764:LCH458770 LMD458764:LMD458770 LVZ458764:LVZ458770 MFV458764:MFV458770 MPR458764:MPR458770 MZN458764:MZN458770 NJJ458764:NJJ458770 NTF458764:NTF458770 ODB458764:ODB458770 OMX458764:OMX458770 OWT458764:OWT458770 PGP458764:PGP458770 PQL458764:PQL458770 QAH458764:QAH458770 QKD458764:QKD458770 QTZ458764:QTZ458770 RDV458764:RDV458770 RNR458764:RNR458770 RXN458764:RXN458770 SHJ458764:SHJ458770 SRF458764:SRF458770 TBB458764:TBB458770 TKX458764:TKX458770 TUT458764:TUT458770 UEP458764:UEP458770 UOL458764:UOL458770 UYH458764:UYH458770 VID458764:VID458770 VRZ458764:VRZ458770 WBV458764:WBV458770 WLR458764:WLR458770 WVN458764:WVN458770 F524300:F524306 JB524300:JB524306 SX524300:SX524306 ACT524300:ACT524306 AMP524300:AMP524306 AWL524300:AWL524306 BGH524300:BGH524306 BQD524300:BQD524306 BZZ524300:BZZ524306 CJV524300:CJV524306 CTR524300:CTR524306 DDN524300:DDN524306 DNJ524300:DNJ524306 DXF524300:DXF524306 EHB524300:EHB524306 EQX524300:EQX524306 FAT524300:FAT524306 FKP524300:FKP524306 FUL524300:FUL524306 GEH524300:GEH524306 GOD524300:GOD524306 GXZ524300:GXZ524306 HHV524300:HHV524306 HRR524300:HRR524306 IBN524300:IBN524306 ILJ524300:ILJ524306 IVF524300:IVF524306 JFB524300:JFB524306 JOX524300:JOX524306 JYT524300:JYT524306 KIP524300:KIP524306 KSL524300:KSL524306 LCH524300:LCH524306 LMD524300:LMD524306 LVZ524300:LVZ524306 MFV524300:MFV524306 MPR524300:MPR524306 MZN524300:MZN524306 NJJ524300:NJJ524306 NTF524300:NTF524306 ODB524300:ODB524306 OMX524300:OMX524306 OWT524300:OWT524306 PGP524300:PGP524306 PQL524300:PQL524306 QAH524300:QAH524306 QKD524300:QKD524306 QTZ524300:QTZ524306 RDV524300:RDV524306 RNR524300:RNR524306 RXN524300:RXN524306 SHJ524300:SHJ524306 SRF524300:SRF524306 TBB524300:TBB524306 TKX524300:TKX524306 TUT524300:TUT524306 UEP524300:UEP524306 UOL524300:UOL524306 UYH524300:UYH524306 VID524300:VID524306 VRZ524300:VRZ524306 WBV524300:WBV524306 WLR524300:WLR524306 WVN524300:WVN524306 F589836:F589842 JB589836:JB589842 SX589836:SX589842 ACT589836:ACT589842 AMP589836:AMP589842 AWL589836:AWL589842 BGH589836:BGH589842 BQD589836:BQD589842 BZZ589836:BZZ589842 CJV589836:CJV589842 CTR589836:CTR589842 DDN589836:DDN589842 DNJ589836:DNJ589842 DXF589836:DXF589842 EHB589836:EHB589842 EQX589836:EQX589842 FAT589836:FAT589842 FKP589836:FKP589842 FUL589836:FUL589842 GEH589836:GEH589842 GOD589836:GOD589842 GXZ589836:GXZ589842 HHV589836:HHV589842 HRR589836:HRR589842 IBN589836:IBN589842 ILJ589836:ILJ589842 IVF589836:IVF589842 JFB589836:JFB589842 JOX589836:JOX589842 JYT589836:JYT589842 KIP589836:KIP589842 KSL589836:KSL589842 LCH589836:LCH589842 LMD589836:LMD589842 LVZ589836:LVZ589842 MFV589836:MFV589842 MPR589836:MPR589842 MZN589836:MZN589842 NJJ589836:NJJ589842 NTF589836:NTF589842 ODB589836:ODB589842 OMX589836:OMX589842 OWT589836:OWT589842 PGP589836:PGP589842 PQL589836:PQL589842 QAH589836:QAH589842 QKD589836:QKD589842 QTZ589836:QTZ589842 RDV589836:RDV589842 RNR589836:RNR589842 RXN589836:RXN589842 SHJ589836:SHJ589842 SRF589836:SRF589842 TBB589836:TBB589842 TKX589836:TKX589842 TUT589836:TUT589842 UEP589836:UEP589842 UOL589836:UOL589842 UYH589836:UYH589842 VID589836:VID589842 VRZ589836:VRZ589842 WBV589836:WBV589842 WLR589836:WLR589842 WVN589836:WVN589842 F655372:F655378 JB655372:JB655378 SX655372:SX655378 ACT655372:ACT655378 AMP655372:AMP655378 AWL655372:AWL655378 BGH655372:BGH655378 BQD655372:BQD655378 BZZ655372:BZZ655378 CJV655372:CJV655378 CTR655372:CTR655378 DDN655372:DDN655378 DNJ655372:DNJ655378 DXF655372:DXF655378 EHB655372:EHB655378 EQX655372:EQX655378 FAT655372:FAT655378 FKP655372:FKP655378 FUL655372:FUL655378 GEH655372:GEH655378 GOD655372:GOD655378 GXZ655372:GXZ655378 HHV655372:HHV655378 HRR655372:HRR655378 IBN655372:IBN655378 ILJ655372:ILJ655378 IVF655372:IVF655378 JFB655372:JFB655378 JOX655372:JOX655378 JYT655372:JYT655378 KIP655372:KIP655378 KSL655372:KSL655378 LCH655372:LCH655378 LMD655372:LMD655378 LVZ655372:LVZ655378 MFV655372:MFV655378 MPR655372:MPR655378 MZN655372:MZN655378 NJJ655372:NJJ655378 NTF655372:NTF655378 ODB655372:ODB655378 OMX655372:OMX655378 OWT655372:OWT655378 PGP655372:PGP655378 PQL655372:PQL655378 QAH655372:QAH655378 QKD655372:QKD655378 QTZ655372:QTZ655378 RDV655372:RDV655378 RNR655372:RNR655378 RXN655372:RXN655378 SHJ655372:SHJ655378 SRF655372:SRF655378 TBB655372:TBB655378 TKX655372:TKX655378 TUT655372:TUT655378 UEP655372:UEP655378 UOL655372:UOL655378 UYH655372:UYH655378 VID655372:VID655378 VRZ655372:VRZ655378 WBV655372:WBV655378 WLR655372:WLR655378 WVN655372:WVN655378 F720908:F720914 JB720908:JB720914 SX720908:SX720914 ACT720908:ACT720914 AMP720908:AMP720914 AWL720908:AWL720914 BGH720908:BGH720914 BQD720908:BQD720914 BZZ720908:BZZ720914 CJV720908:CJV720914 CTR720908:CTR720914 DDN720908:DDN720914 DNJ720908:DNJ720914 DXF720908:DXF720914 EHB720908:EHB720914 EQX720908:EQX720914 FAT720908:FAT720914 FKP720908:FKP720914 FUL720908:FUL720914 GEH720908:GEH720914 GOD720908:GOD720914 GXZ720908:GXZ720914 HHV720908:HHV720914 HRR720908:HRR720914 IBN720908:IBN720914 ILJ720908:ILJ720914 IVF720908:IVF720914 JFB720908:JFB720914 JOX720908:JOX720914 JYT720908:JYT720914 KIP720908:KIP720914 KSL720908:KSL720914 LCH720908:LCH720914 LMD720908:LMD720914 LVZ720908:LVZ720914 MFV720908:MFV720914 MPR720908:MPR720914 MZN720908:MZN720914 NJJ720908:NJJ720914 NTF720908:NTF720914 ODB720908:ODB720914 OMX720908:OMX720914 OWT720908:OWT720914 PGP720908:PGP720914 PQL720908:PQL720914 QAH720908:QAH720914 QKD720908:QKD720914 QTZ720908:QTZ720914 RDV720908:RDV720914 RNR720908:RNR720914 RXN720908:RXN720914 SHJ720908:SHJ720914 SRF720908:SRF720914 TBB720908:TBB720914 TKX720908:TKX720914 TUT720908:TUT720914 UEP720908:UEP720914 UOL720908:UOL720914 UYH720908:UYH720914 VID720908:VID720914 VRZ720908:VRZ720914 WBV720908:WBV720914 WLR720908:WLR720914 WVN720908:WVN720914 F786444:F786450 JB786444:JB786450 SX786444:SX786450 ACT786444:ACT786450 AMP786444:AMP786450 AWL786444:AWL786450 BGH786444:BGH786450 BQD786444:BQD786450 BZZ786444:BZZ786450 CJV786444:CJV786450 CTR786444:CTR786450 DDN786444:DDN786450 DNJ786444:DNJ786450 DXF786444:DXF786450 EHB786444:EHB786450 EQX786444:EQX786450 FAT786444:FAT786450 FKP786444:FKP786450 FUL786444:FUL786450 GEH786444:GEH786450 GOD786444:GOD786450 GXZ786444:GXZ786450 HHV786444:HHV786450 HRR786444:HRR786450 IBN786444:IBN786450 ILJ786444:ILJ786450 IVF786444:IVF786450 JFB786444:JFB786450 JOX786444:JOX786450 JYT786444:JYT786450 KIP786444:KIP786450 KSL786444:KSL786450 LCH786444:LCH786450 LMD786444:LMD786450 LVZ786444:LVZ786450 MFV786444:MFV786450 MPR786444:MPR786450 MZN786444:MZN786450 NJJ786444:NJJ786450 NTF786444:NTF786450 ODB786444:ODB786450 OMX786444:OMX786450 OWT786444:OWT786450 PGP786444:PGP786450 PQL786444:PQL786450 QAH786444:QAH786450 QKD786444:QKD786450 QTZ786444:QTZ786450 RDV786444:RDV786450 RNR786444:RNR786450 RXN786444:RXN786450 SHJ786444:SHJ786450 SRF786444:SRF786450 TBB786444:TBB786450 TKX786444:TKX786450 TUT786444:TUT786450 UEP786444:UEP786450 UOL786444:UOL786450 UYH786444:UYH786450 VID786444:VID786450 VRZ786444:VRZ786450 WBV786444:WBV786450 WLR786444:WLR786450 WVN786444:WVN786450 F851980:F851986 JB851980:JB851986 SX851980:SX851986 ACT851980:ACT851986 AMP851980:AMP851986 AWL851980:AWL851986 BGH851980:BGH851986 BQD851980:BQD851986 BZZ851980:BZZ851986 CJV851980:CJV851986 CTR851980:CTR851986 DDN851980:DDN851986 DNJ851980:DNJ851986 DXF851980:DXF851986 EHB851980:EHB851986 EQX851980:EQX851986 FAT851980:FAT851986 FKP851980:FKP851986 FUL851980:FUL851986 GEH851980:GEH851986 GOD851980:GOD851986 GXZ851980:GXZ851986 HHV851980:HHV851986 HRR851980:HRR851986 IBN851980:IBN851986 ILJ851980:ILJ851986 IVF851980:IVF851986 JFB851980:JFB851986 JOX851980:JOX851986 JYT851980:JYT851986 KIP851980:KIP851986 KSL851980:KSL851986 LCH851980:LCH851986 LMD851980:LMD851986 LVZ851980:LVZ851986 MFV851980:MFV851986 MPR851980:MPR851986 MZN851980:MZN851986 NJJ851980:NJJ851986 NTF851980:NTF851986 ODB851980:ODB851986 OMX851980:OMX851986 OWT851980:OWT851986 PGP851980:PGP851986 PQL851980:PQL851986 QAH851980:QAH851986 QKD851980:QKD851986 QTZ851980:QTZ851986 RDV851980:RDV851986 RNR851980:RNR851986 RXN851980:RXN851986 SHJ851980:SHJ851986 SRF851980:SRF851986 TBB851980:TBB851986 TKX851980:TKX851986 TUT851980:TUT851986 UEP851980:UEP851986 UOL851980:UOL851986 UYH851980:UYH851986 VID851980:VID851986 VRZ851980:VRZ851986 WBV851980:WBV851986 WLR851980:WLR851986 WVN851980:WVN851986 F917516:F917522 JB917516:JB917522 SX917516:SX917522 ACT917516:ACT917522 AMP917516:AMP917522 AWL917516:AWL917522 BGH917516:BGH917522 BQD917516:BQD917522 BZZ917516:BZZ917522 CJV917516:CJV917522 CTR917516:CTR917522 DDN917516:DDN917522 DNJ917516:DNJ917522 DXF917516:DXF917522 EHB917516:EHB917522 EQX917516:EQX917522 FAT917516:FAT917522 FKP917516:FKP917522 FUL917516:FUL917522 GEH917516:GEH917522 GOD917516:GOD917522 GXZ917516:GXZ917522 HHV917516:HHV917522 HRR917516:HRR917522 IBN917516:IBN917522 ILJ917516:ILJ917522 IVF917516:IVF917522 JFB917516:JFB917522 JOX917516:JOX917522 JYT917516:JYT917522 KIP917516:KIP917522 KSL917516:KSL917522 LCH917516:LCH917522 LMD917516:LMD917522 LVZ917516:LVZ917522 MFV917516:MFV917522 MPR917516:MPR917522 MZN917516:MZN917522 NJJ917516:NJJ917522 NTF917516:NTF917522 ODB917516:ODB917522 OMX917516:OMX917522 OWT917516:OWT917522 PGP917516:PGP917522 PQL917516:PQL917522 QAH917516:QAH917522 QKD917516:QKD917522 QTZ917516:QTZ917522 RDV917516:RDV917522 RNR917516:RNR917522 RXN917516:RXN917522 SHJ917516:SHJ917522 SRF917516:SRF917522 TBB917516:TBB917522 TKX917516:TKX917522 TUT917516:TUT917522 UEP917516:UEP917522 UOL917516:UOL917522 UYH917516:UYH917522 VID917516:VID917522 VRZ917516:VRZ917522 WBV917516:WBV917522 WLR917516:WLR917522 WVN917516:WVN917522 F983052:F983058 JB983052:JB983058 SX983052:SX983058 ACT983052:ACT983058 AMP983052:AMP983058 AWL983052:AWL983058 BGH983052:BGH983058 BQD983052:BQD983058 BZZ983052:BZZ983058 CJV983052:CJV983058 CTR983052:CTR983058 DDN983052:DDN983058 DNJ983052:DNJ983058 DXF983052:DXF983058 EHB983052:EHB983058 EQX983052:EQX983058 FAT983052:FAT983058 FKP983052:FKP983058 FUL983052:FUL983058 GEH983052:GEH983058 GOD983052:GOD983058 GXZ983052:GXZ983058 HHV983052:HHV983058 HRR983052:HRR983058 IBN983052:IBN983058 ILJ983052:ILJ983058 IVF983052:IVF983058 JFB983052:JFB983058 JOX983052:JOX983058 JYT983052:JYT983058 KIP983052:KIP983058 KSL983052:KSL983058 LCH983052:LCH983058 LMD983052:LMD983058 LVZ983052:LVZ983058 MFV983052:MFV983058 MPR983052:MPR983058 MZN983052:MZN983058 NJJ983052:NJJ983058 NTF983052:NTF983058 ODB983052:ODB983058 OMX983052:OMX983058 OWT983052:OWT983058 PGP983052:PGP983058 PQL983052:PQL983058 QAH983052:QAH983058 QKD983052:QKD983058 QTZ983052:QTZ983058 RDV983052:RDV983058 RNR983052:RNR983058 RXN983052:RXN983058 SHJ983052:SHJ983058 SRF983052:SRF983058 TBB983052:TBB983058 TKX983052:TKX983058 TUT983052:TUT983058 UEP983052:UEP983058 UOL983052:UOL983058 UYH983052:UYH983058 VID983052:VID983058 VRZ983052:VRZ983058 WBV983052:WBV983058 WLR983052:WLR983058 WVN983052:WVN983058 H12:H18 JD12:JD18 SZ12:SZ18 ACV12:ACV18 AMR12:AMR18 AWN12:AWN18 BGJ12:BGJ18 BQF12:BQF18 CAB12:CAB18 CJX12:CJX18 CTT12:CTT18 DDP12:DDP18 DNL12:DNL18 DXH12:DXH18 EHD12:EHD18 EQZ12:EQZ18 FAV12:FAV18 FKR12:FKR18 FUN12:FUN18 GEJ12:GEJ18 GOF12:GOF18 GYB12:GYB18 HHX12:HHX18 HRT12:HRT18 IBP12:IBP18 ILL12:ILL18 IVH12:IVH18 JFD12:JFD18 JOZ12:JOZ18 JYV12:JYV18 KIR12:KIR18 KSN12:KSN18 LCJ12:LCJ18 LMF12:LMF18 LWB12:LWB18 MFX12:MFX18 MPT12:MPT18 MZP12:MZP18 NJL12:NJL18 NTH12:NTH18 ODD12:ODD18 OMZ12:OMZ18 OWV12:OWV18 PGR12:PGR18 PQN12:PQN18 QAJ12:QAJ18 QKF12:QKF18 QUB12:QUB18 RDX12:RDX18 RNT12:RNT18 RXP12:RXP18 SHL12:SHL18 SRH12:SRH18 TBD12:TBD18 TKZ12:TKZ18 TUV12:TUV18 UER12:UER18 UON12:UON18 UYJ12:UYJ18 VIF12:VIF18 VSB12:VSB18 WBX12:WBX18 WLT12:WLT18 WVP12:WVP18 H65548:H65554 JD65548:JD65554 SZ65548:SZ65554 ACV65548:ACV65554 AMR65548:AMR65554 AWN65548:AWN65554 BGJ65548:BGJ65554 BQF65548:BQF65554 CAB65548:CAB65554 CJX65548:CJX65554 CTT65548:CTT65554 DDP65548:DDP65554 DNL65548:DNL65554 DXH65548:DXH65554 EHD65548:EHD65554 EQZ65548:EQZ65554 FAV65548:FAV65554 FKR65548:FKR65554 FUN65548:FUN65554 GEJ65548:GEJ65554 GOF65548:GOF65554 GYB65548:GYB65554 HHX65548:HHX65554 HRT65548:HRT65554 IBP65548:IBP65554 ILL65548:ILL65554 IVH65548:IVH65554 JFD65548:JFD65554 JOZ65548:JOZ65554 JYV65548:JYV65554 KIR65548:KIR65554 KSN65548:KSN65554 LCJ65548:LCJ65554 LMF65548:LMF65554 LWB65548:LWB65554 MFX65548:MFX65554 MPT65548:MPT65554 MZP65548:MZP65554 NJL65548:NJL65554 NTH65548:NTH65554 ODD65548:ODD65554 OMZ65548:OMZ65554 OWV65548:OWV65554 PGR65548:PGR65554 PQN65548:PQN65554 QAJ65548:QAJ65554 QKF65548:QKF65554 QUB65548:QUB65554 RDX65548:RDX65554 RNT65548:RNT65554 RXP65548:RXP65554 SHL65548:SHL65554 SRH65548:SRH65554 TBD65548:TBD65554 TKZ65548:TKZ65554 TUV65548:TUV65554 UER65548:UER65554 UON65548:UON65554 UYJ65548:UYJ65554 VIF65548:VIF65554 VSB65548:VSB65554 WBX65548:WBX65554 WLT65548:WLT65554 WVP65548:WVP65554 H131084:H131090 JD131084:JD131090 SZ131084:SZ131090 ACV131084:ACV131090 AMR131084:AMR131090 AWN131084:AWN131090 BGJ131084:BGJ131090 BQF131084:BQF131090 CAB131084:CAB131090 CJX131084:CJX131090 CTT131084:CTT131090 DDP131084:DDP131090 DNL131084:DNL131090 DXH131084:DXH131090 EHD131084:EHD131090 EQZ131084:EQZ131090 FAV131084:FAV131090 FKR131084:FKR131090 FUN131084:FUN131090 GEJ131084:GEJ131090 GOF131084:GOF131090 GYB131084:GYB131090 HHX131084:HHX131090 HRT131084:HRT131090 IBP131084:IBP131090 ILL131084:ILL131090 IVH131084:IVH131090 JFD131084:JFD131090 JOZ131084:JOZ131090 JYV131084:JYV131090 KIR131084:KIR131090 KSN131084:KSN131090 LCJ131084:LCJ131090 LMF131084:LMF131090 LWB131084:LWB131090 MFX131084:MFX131090 MPT131084:MPT131090 MZP131084:MZP131090 NJL131084:NJL131090 NTH131084:NTH131090 ODD131084:ODD131090 OMZ131084:OMZ131090 OWV131084:OWV131090 PGR131084:PGR131090 PQN131084:PQN131090 QAJ131084:QAJ131090 QKF131084:QKF131090 QUB131084:QUB131090 RDX131084:RDX131090 RNT131084:RNT131090 RXP131084:RXP131090 SHL131084:SHL131090 SRH131084:SRH131090 TBD131084:TBD131090 TKZ131084:TKZ131090 TUV131084:TUV131090 UER131084:UER131090 UON131084:UON131090 UYJ131084:UYJ131090 VIF131084:VIF131090 VSB131084:VSB131090 WBX131084:WBX131090 WLT131084:WLT131090 WVP131084:WVP131090 H196620:H196626 JD196620:JD196626 SZ196620:SZ196626 ACV196620:ACV196626 AMR196620:AMR196626 AWN196620:AWN196626 BGJ196620:BGJ196626 BQF196620:BQF196626 CAB196620:CAB196626 CJX196620:CJX196626 CTT196620:CTT196626 DDP196620:DDP196626 DNL196620:DNL196626 DXH196620:DXH196626 EHD196620:EHD196626 EQZ196620:EQZ196626 FAV196620:FAV196626 FKR196620:FKR196626 FUN196620:FUN196626 GEJ196620:GEJ196626 GOF196620:GOF196626 GYB196620:GYB196626 HHX196620:HHX196626 HRT196620:HRT196626 IBP196620:IBP196626 ILL196620:ILL196626 IVH196620:IVH196626 JFD196620:JFD196626 JOZ196620:JOZ196626 JYV196620:JYV196626 KIR196620:KIR196626 KSN196620:KSN196626 LCJ196620:LCJ196626 LMF196620:LMF196626 LWB196620:LWB196626 MFX196620:MFX196626 MPT196620:MPT196626 MZP196620:MZP196626 NJL196620:NJL196626 NTH196620:NTH196626 ODD196620:ODD196626 OMZ196620:OMZ196626 OWV196620:OWV196626 PGR196620:PGR196626 PQN196620:PQN196626 QAJ196620:QAJ196626 QKF196620:QKF196626 QUB196620:QUB196626 RDX196620:RDX196626 RNT196620:RNT196626 RXP196620:RXP196626 SHL196620:SHL196626 SRH196620:SRH196626 TBD196620:TBD196626 TKZ196620:TKZ196626 TUV196620:TUV196626 UER196620:UER196626 UON196620:UON196626 UYJ196620:UYJ196626 VIF196620:VIF196626 VSB196620:VSB196626 WBX196620:WBX196626 WLT196620:WLT196626 WVP196620:WVP196626 H262156:H262162 JD262156:JD262162 SZ262156:SZ262162 ACV262156:ACV262162 AMR262156:AMR262162 AWN262156:AWN262162 BGJ262156:BGJ262162 BQF262156:BQF262162 CAB262156:CAB262162 CJX262156:CJX262162 CTT262156:CTT262162 DDP262156:DDP262162 DNL262156:DNL262162 DXH262156:DXH262162 EHD262156:EHD262162 EQZ262156:EQZ262162 FAV262156:FAV262162 FKR262156:FKR262162 FUN262156:FUN262162 GEJ262156:GEJ262162 GOF262156:GOF262162 GYB262156:GYB262162 HHX262156:HHX262162 HRT262156:HRT262162 IBP262156:IBP262162 ILL262156:ILL262162 IVH262156:IVH262162 JFD262156:JFD262162 JOZ262156:JOZ262162 JYV262156:JYV262162 KIR262156:KIR262162 KSN262156:KSN262162 LCJ262156:LCJ262162 LMF262156:LMF262162 LWB262156:LWB262162 MFX262156:MFX262162 MPT262156:MPT262162 MZP262156:MZP262162 NJL262156:NJL262162 NTH262156:NTH262162 ODD262156:ODD262162 OMZ262156:OMZ262162 OWV262156:OWV262162 PGR262156:PGR262162 PQN262156:PQN262162 QAJ262156:QAJ262162 QKF262156:QKF262162 QUB262156:QUB262162 RDX262156:RDX262162 RNT262156:RNT262162 RXP262156:RXP262162 SHL262156:SHL262162 SRH262156:SRH262162 TBD262156:TBD262162 TKZ262156:TKZ262162 TUV262156:TUV262162 UER262156:UER262162 UON262156:UON262162 UYJ262156:UYJ262162 VIF262156:VIF262162 VSB262156:VSB262162 WBX262156:WBX262162 WLT262156:WLT262162 WVP262156:WVP262162 H327692:H327698 JD327692:JD327698 SZ327692:SZ327698 ACV327692:ACV327698 AMR327692:AMR327698 AWN327692:AWN327698 BGJ327692:BGJ327698 BQF327692:BQF327698 CAB327692:CAB327698 CJX327692:CJX327698 CTT327692:CTT327698 DDP327692:DDP327698 DNL327692:DNL327698 DXH327692:DXH327698 EHD327692:EHD327698 EQZ327692:EQZ327698 FAV327692:FAV327698 FKR327692:FKR327698 FUN327692:FUN327698 GEJ327692:GEJ327698 GOF327692:GOF327698 GYB327692:GYB327698 HHX327692:HHX327698 HRT327692:HRT327698 IBP327692:IBP327698 ILL327692:ILL327698 IVH327692:IVH327698 JFD327692:JFD327698 JOZ327692:JOZ327698 JYV327692:JYV327698 KIR327692:KIR327698 KSN327692:KSN327698 LCJ327692:LCJ327698 LMF327692:LMF327698 LWB327692:LWB327698 MFX327692:MFX327698 MPT327692:MPT327698 MZP327692:MZP327698 NJL327692:NJL327698 NTH327692:NTH327698 ODD327692:ODD327698 OMZ327692:OMZ327698 OWV327692:OWV327698 PGR327692:PGR327698 PQN327692:PQN327698 QAJ327692:QAJ327698 QKF327692:QKF327698 QUB327692:QUB327698 RDX327692:RDX327698 RNT327692:RNT327698 RXP327692:RXP327698 SHL327692:SHL327698 SRH327692:SRH327698 TBD327692:TBD327698 TKZ327692:TKZ327698 TUV327692:TUV327698 UER327692:UER327698 UON327692:UON327698 UYJ327692:UYJ327698 VIF327692:VIF327698 VSB327692:VSB327698 WBX327692:WBX327698 WLT327692:WLT327698 WVP327692:WVP327698 H393228:H393234 JD393228:JD393234 SZ393228:SZ393234 ACV393228:ACV393234 AMR393228:AMR393234 AWN393228:AWN393234 BGJ393228:BGJ393234 BQF393228:BQF393234 CAB393228:CAB393234 CJX393228:CJX393234 CTT393228:CTT393234 DDP393228:DDP393234 DNL393228:DNL393234 DXH393228:DXH393234 EHD393228:EHD393234 EQZ393228:EQZ393234 FAV393228:FAV393234 FKR393228:FKR393234 FUN393228:FUN393234 GEJ393228:GEJ393234 GOF393228:GOF393234 GYB393228:GYB393234 HHX393228:HHX393234 HRT393228:HRT393234 IBP393228:IBP393234 ILL393228:ILL393234 IVH393228:IVH393234 JFD393228:JFD393234 JOZ393228:JOZ393234 JYV393228:JYV393234 KIR393228:KIR393234 KSN393228:KSN393234 LCJ393228:LCJ393234 LMF393228:LMF393234 LWB393228:LWB393234 MFX393228:MFX393234 MPT393228:MPT393234 MZP393228:MZP393234 NJL393228:NJL393234 NTH393228:NTH393234 ODD393228:ODD393234 OMZ393228:OMZ393234 OWV393228:OWV393234 PGR393228:PGR393234 PQN393228:PQN393234 QAJ393228:QAJ393234 QKF393228:QKF393234 QUB393228:QUB393234 RDX393228:RDX393234 RNT393228:RNT393234 RXP393228:RXP393234 SHL393228:SHL393234 SRH393228:SRH393234 TBD393228:TBD393234 TKZ393228:TKZ393234 TUV393228:TUV393234 UER393228:UER393234 UON393228:UON393234 UYJ393228:UYJ393234 VIF393228:VIF393234 VSB393228:VSB393234 WBX393228:WBX393234 WLT393228:WLT393234 WVP393228:WVP393234 H458764:H458770 JD458764:JD458770 SZ458764:SZ458770 ACV458764:ACV458770 AMR458764:AMR458770 AWN458764:AWN458770 BGJ458764:BGJ458770 BQF458764:BQF458770 CAB458764:CAB458770 CJX458764:CJX458770 CTT458764:CTT458770 DDP458764:DDP458770 DNL458764:DNL458770 DXH458764:DXH458770 EHD458764:EHD458770 EQZ458764:EQZ458770 FAV458764:FAV458770 FKR458764:FKR458770 FUN458764:FUN458770 GEJ458764:GEJ458770 GOF458764:GOF458770 GYB458764:GYB458770 HHX458764:HHX458770 HRT458764:HRT458770 IBP458764:IBP458770 ILL458764:ILL458770 IVH458764:IVH458770 JFD458764:JFD458770 JOZ458764:JOZ458770 JYV458764:JYV458770 KIR458764:KIR458770 KSN458764:KSN458770 LCJ458764:LCJ458770 LMF458764:LMF458770 LWB458764:LWB458770 MFX458764:MFX458770 MPT458764:MPT458770 MZP458764:MZP458770 NJL458764:NJL458770 NTH458764:NTH458770 ODD458764:ODD458770 OMZ458764:OMZ458770 OWV458764:OWV458770 PGR458764:PGR458770 PQN458764:PQN458770 QAJ458764:QAJ458770 QKF458764:QKF458770 QUB458764:QUB458770 RDX458764:RDX458770 RNT458764:RNT458770 RXP458764:RXP458770 SHL458764:SHL458770 SRH458764:SRH458770 TBD458764:TBD458770 TKZ458764:TKZ458770 TUV458764:TUV458770 UER458764:UER458770 UON458764:UON458770 UYJ458764:UYJ458770 VIF458764:VIF458770 VSB458764:VSB458770 WBX458764:WBX458770 WLT458764:WLT458770 WVP458764:WVP458770 H524300:H524306 JD524300:JD524306 SZ524300:SZ524306 ACV524300:ACV524306 AMR524300:AMR524306 AWN524300:AWN524306 BGJ524300:BGJ524306 BQF524300:BQF524306 CAB524300:CAB524306 CJX524300:CJX524306 CTT524300:CTT524306 DDP524300:DDP524306 DNL524300:DNL524306 DXH524300:DXH524306 EHD524300:EHD524306 EQZ524300:EQZ524306 FAV524300:FAV524306 FKR524300:FKR524306 FUN524300:FUN524306 GEJ524300:GEJ524306 GOF524300:GOF524306 GYB524300:GYB524306 HHX524300:HHX524306 HRT524300:HRT524306 IBP524300:IBP524306 ILL524300:ILL524306 IVH524300:IVH524306 JFD524300:JFD524306 JOZ524300:JOZ524306 JYV524300:JYV524306 KIR524300:KIR524306 KSN524300:KSN524306 LCJ524300:LCJ524306 LMF524300:LMF524306 LWB524300:LWB524306 MFX524300:MFX524306 MPT524300:MPT524306 MZP524300:MZP524306 NJL524300:NJL524306 NTH524300:NTH524306 ODD524300:ODD524306 OMZ524300:OMZ524306 OWV524300:OWV524306 PGR524300:PGR524306 PQN524300:PQN524306 QAJ524300:QAJ524306 QKF524300:QKF524306 QUB524300:QUB524306 RDX524300:RDX524306 RNT524300:RNT524306 RXP524300:RXP524306 SHL524300:SHL524306 SRH524300:SRH524306 TBD524300:TBD524306 TKZ524300:TKZ524306 TUV524300:TUV524306 UER524300:UER524306 UON524300:UON524306 UYJ524300:UYJ524306 VIF524300:VIF524306 VSB524300:VSB524306 WBX524300:WBX524306 WLT524300:WLT524306 WVP524300:WVP524306 H589836:H589842 JD589836:JD589842 SZ589836:SZ589842 ACV589836:ACV589842 AMR589836:AMR589842 AWN589836:AWN589842 BGJ589836:BGJ589842 BQF589836:BQF589842 CAB589836:CAB589842 CJX589836:CJX589842 CTT589836:CTT589842 DDP589836:DDP589842 DNL589836:DNL589842 DXH589836:DXH589842 EHD589836:EHD589842 EQZ589836:EQZ589842 FAV589836:FAV589842 FKR589836:FKR589842 FUN589836:FUN589842 GEJ589836:GEJ589842 GOF589836:GOF589842 GYB589836:GYB589842 HHX589836:HHX589842 HRT589836:HRT589842 IBP589836:IBP589842 ILL589836:ILL589842 IVH589836:IVH589842 JFD589836:JFD589842 JOZ589836:JOZ589842 JYV589836:JYV589842 KIR589836:KIR589842 KSN589836:KSN589842 LCJ589836:LCJ589842 LMF589836:LMF589842 LWB589836:LWB589842 MFX589836:MFX589842 MPT589836:MPT589842 MZP589836:MZP589842 NJL589836:NJL589842 NTH589836:NTH589842 ODD589836:ODD589842 OMZ589836:OMZ589842 OWV589836:OWV589842 PGR589836:PGR589842 PQN589836:PQN589842 QAJ589836:QAJ589842 QKF589836:QKF589842 QUB589836:QUB589842 RDX589836:RDX589842 RNT589836:RNT589842 RXP589836:RXP589842 SHL589836:SHL589842 SRH589836:SRH589842 TBD589836:TBD589842 TKZ589836:TKZ589842 TUV589836:TUV589842 UER589836:UER589842 UON589836:UON589842 UYJ589836:UYJ589842 VIF589836:VIF589842 VSB589836:VSB589842 WBX589836:WBX589842 WLT589836:WLT589842 WVP589836:WVP589842 H655372:H655378 JD655372:JD655378 SZ655372:SZ655378 ACV655372:ACV655378 AMR655372:AMR655378 AWN655372:AWN655378 BGJ655372:BGJ655378 BQF655372:BQF655378 CAB655372:CAB655378 CJX655372:CJX655378 CTT655372:CTT655378 DDP655372:DDP655378 DNL655372:DNL655378 DXH655372:DXH655378 EHD655372:EHD655378 EQZ655372:EQZ655378 FAV655372:FAV655378 FKR655372:FKR655378 FUN655372:FUN655378 GEJ655372:GEJ655378 GOF655372:GOF655378 GYB655372:GYB655378 HHX655372:HHX655378 HRT655372:HRT655378 IBP655372:IBP655378 ILL655372:ILL655378 IVH655372:IVH655378 JFD655372:JFD655378 JOZ655372:JOZ655378 JYV655372:JYV655378 KIR655372:KIR655378 KSN655372:KSN655378 LCJ655372:LCJ655378 LMF655372:LMF655378 LWB655372:LWB655378 MFX655372:MFX655378 MPT655372:MPT655378 MZP655372:MZP655378 NJL655372:NJL655378 NTH655372:NTH655378 ODD655372:ODD655378 OMZ655372:OMZ655378 OWV655372:OWV655378 PGR655372:PGR655378 PQN655372:PQN655378 QAJ655372:QAJ655378 QKF655372:QKF655378 QUB655372:QUB655378 RDX655372:RDX655378 RNT655372:RNT655378 RXP655372:RXP655378 SHL655372:SHL655378 SRH655372:SRH655378 TBD655372:TBD655378 TKZ655372:TKZ655378 TUV655372:TUV655378 UER655372:UER655378 UON655372:UON655378 UYJ655372:UYJ655378 VIF655372:VIF655378 VSB655372:VSB655378 WBX655372:WBX655378 WLT655372:WLT655378 WVP655372:WVP655378 H720908:H720914 JD720908:JD720914 SZ720908:SZ720914 ACV720908:ACV720914 AMR720908:AMR720914 AWN720908:AWN720914 BGJ720908:BGJ720914 BQF720908:BQF720914 CAB720908:CAB720914 CJX720908:CJX720914 CTT720908:CTT720914 DDP720908:DDP720914 DNL720908:DNL720914 DXH720908:DXH720914 EHD720908:EHD720914 EQZ720908:EQZ720914 FAV720908:FAV720914 FKR720908:FKR720914 FUN720908:FUN720914 GEJ720908:GEJ720914 GOF720908:GOF720914 GYB720908:GYB720914 HHX720908:HHX720914 HRT720908:HRT720914 IBP720908:IBP720914 ILL720908:ILL720914 IVH720908:IVH720914 JFD720908:JFD720914 JOZ720908:JOZ720914 JYV720908:JYV720914 KIR720908:KIR720914 KSN720908:KSN720914 LCJ720908:LCJ720914 LMF720908:LMF720914 LWB720908:LWB720914 MFX720908:MFX720914 MPT720908:MPT720914 MZP720908:MZP720914 NJL720908:NJL720914 NTH720908:NTH720914 ODD720908:ODD720914 OMZ720908:OMZ720914 OWV720908:OWV720914 PGR720908:PGR720914 PQN720908:PQN720914 QAJ720908:QAJ720914 QKF720908:QKF720914 QUB720908:QUB720914 RDX720908:RDX720914 RNT720908:RNT720914 RXP720908:RXP720914 SHL720908:SHL720914 SRH720908:SRH720914 TBD720908:TBD720914 TKZ720908:TKZ720914 TUV720908:TUV720914 UER720908:UER720914 UON720908:UON720914 UYJ720908:UYJ720914 VIF720908:VIF720914 VSB720908:VSB720914 WBX720908:WBX720914 WLT720908:WLT720914 WVP720908:WVP720914 H786444:H786450 JD786444:JD786450 SZ786444:SZ786450 ACV786444:ACV786450 AMR786444:AMR786450 AWN786444:AWN786450 BGJ786444:BGJ786450 BQF786444:BQF786450 CAB786444:CAB786450 CJX786444:CJX786450 CTT786444:CTT786450 DDP786444:DDP786450 DNL786444:DNL786450 DXH786444:DXH786450 EHD786444:EHD786450 EQZ786444:EQZ786450 FAV786444:FAV786450 FKR786444:FKR786450 FUN786444:FUN786450 GEJ786444:GEJ786450 GOF786444:GOF786450 GYB786444:GYB786450 HHX786444:HHX786450 HRT786444:HRT786450 IBP786444:IBP786450 ILL786444:ILL786450 IVH786444:IVH786450 JFD786444:JFD786450 JOZ786444:JOZ786450 JYV786444:JYV786450 KIR786444:KIR786450 KSN786444:KSN786450 LCJ786444:LCJ786450 LMF786444:LMF786450 LWB786444:LWB786450 MFX786444:MFX786450 MPT786444:MPT786450 MZP786444:MZP786450 NJL786444:NJL786450 NTH786444:NTH786450 ODD786444:ODD786450 OMZ786444:OMZ786450 OWV786444:OWV786450 PGR786444:PGR786450 PQN786444:PQN786450 QAJ786444:QAJ786450 QKF786444:QKF786450 QUB786444:QUB786450 RDX786444:RDX786450 RNT786444:RNT786450 RXP786444:RXP786450 SHL786444:SHL786450 SRH786444:SRH786450 TBD786444:TBD786450 TKZ786444:TKZ786450 TUV786444:TUV786450 UER786444:UER786450 UON786444:UON786450 UYJ786444:UYJ786450 VIF786444:VIF786450 VSB786444:VSB786450 WBX786444:WBX786450 WLT786444:WLT786450 WVP786444:WVP786450 H851980:H851986 JD851980:JD851986 SZ851980:SZ851986 ACV851980:ACV851986 AMR851980:AMR851986 AWN851980:AWN851986 BGJ851980:BGJ851986 BQF851980:BQF851986 CAB851980:CAB851986 CJX851980:CJX851986 CTT851980:CTT851986 DDP851980:DDP851986 DNL851980:DNL851986 DXH851980:DXH851986 EHD851980:EHD851986 EQZ851980:EQZ851986 FAV851980:FAV851986 FKR851980:FKR851986 FUN851980:FUN851986 GEJ851980:GEJ851986 GOF851980:GOF851986 GYB851980:GYB851986 HHX851980:HHX851986 HRT851980:HRT851986 IBP851980:IBP851986 ILL851980:ILL851986 IVH851980:IVH851986 JFD851980:JFD851986 JOZ851980:JOZ851986 JYV851980:JYV851986 KIR851980:KIR851986 KSN851980:KSN851986 LCJ851980:LCJ851986 LMF851980:LMF851986 LWB851980:LWB851986 MFX851980:MFX851986 MPT851980:MPT851986 MZP851980:MZP851986 NJL851980:NJL851986 NTH851980:NTH851986 ODD851980:ODD851986 OMZ851980:OMZ851986 OWV851980:OWV851986 PGR851980:PGR851986 PQN851980:PQN851986 QAJ851980:QAJ851986 QKF851980:QKF851986 QUB851980:QUB851986 RDX851980:RDX851986 RNT851980:RNT851986 RXP851980:RXP851986 SHL851980:SHL851986 SRH851980:SRH851986 TBD851980:TBD851986 TKZ851980:TKZ851986 TUV851980:TUV851986 UER851980:UER851986 UON851980:UON851986 UYJ851980:UYJ851986 VIF851980:VIF851986 VSB851980:VSB851986 WBX851980:WBX851986 WLT851980:WLT851986 WVP851980:WVP851986 H917516:H917522 JD917516:JD917522 SZ917516:SZ917522 ACV917516:ACV917522 AMR917516:AMR917522 AWN917516:AWN917522 BGJ917516:BGJ917522 BQF917516:BQF917522 CAB917516:CAB917522 CJX917516:CJX917522 CTT917516:CTT917522 DDP917516:DDP917522 DNL917516:DNL917522 DXH917516:DXH917522 EHD917516:EHD917522 EQZ917516:EQZ917522 FAV917516:FAV917522 FKR917516:FKR917522 FUN917516:FUN917522 GEJ917516:GEJ917522 GOF917516:GOF917522 GYB917516:GYB917522 HHX917516:HHX917522 HRT917516:HRT917522 IBP917516:IBP917522 ILL917516:ILL917522 IVH917516:IVH917522 JFD917516:JFD917522 JOZ917516:JOZ917522 JYV917516:JYV917522 KIR917516:KIR917522 KSN917516:KSN917522 LCJ917516:LCJ917522 LMF917516:LMF917522 LWB917516:LWB917522 MFX917516:MFX917522 MPT917516:MPT917522 MZP917516:MZP917522 NJL917516:NJL917522 NTH917516:NTH917522 ODD917516:ODD917522 OMZ917516:OMZ917522 OWV917516:OWV917522 PGR917516:PGR917522 PQN917516:PQN917522 QAJ917516:QAJ917522 QKF917516:QKF917522 QUB917516:QUB917522 RDX917516:RDX917522 RNT917516:RNT917522 RXP917516:RXP917522 SHL917516:SHL917522 SRH917516:SRH917522 TBD917516:TBD917522 TKZ917516:TKZ917522 TUV917516:TUV917522 UER917516:UER917522 UON917516:UON917522 UYJ917516:UYJ917522 VIF917516:VIF917522 VSB917516:VSB917522 WBX917516:WBX917522 WLT917516:WLT917522 WVP917516:WVP917522 H983052:H983058 JD983052:JD983058 SZ983052:SZ983058 ACV983052:ACV983058 AMR983052:AMR983058 AWN983052:AWN983058 BGJ983052:BGJ983058 BQF983052:BQF983058 CAB983052:CAB983058 CJX983052:CJX983058 CTT983052:CTT983058 DDP983052:DDP983058 DNL983052:DNL983058 DXH983052:DXH983058 EHD983052:EHD983058 EQZ983052:EQZ983058 FAV983052:FAV983058 FKR983052:FKR983058 FUN983052:FUN983058 GEJ983052:GEJ983058 GOF983052:GOF983058 GYB983052:GYB983058 HHX983052:HHX983058 HRT983052:HRT983058 IBP983052:IBP983058 ILL983052:ILL983058 IVH983052:IVH983058 JFD983052:JFD983058 JOZ983052:JOZ983058 JYV983052:JYV983058 KIR983052:KIR983058 KSN983052:KSN983058 LCJ983052:LCJ983058 LMF983052:LMF983058 LWB983052:LWB983058 MFX983052:MFX983058 MPT983052:MPT983058 MZP983052:MZP983058 NJL983052:NJL983058 NTH983052:NTH983058 ODD983052:ODD983058 OMZ983052:OMZ983058 OWV983052:OWV983058 PGR983052:PGR983058 PQN983052:PQN983058 QAJ983052:QAJ983058 QKF983052:QKF983058 QUB983052:QUB983058 RDX983052:RDX983058 RNT983052:RNT983058 RXP983052:RXP983058 SHL983052:SHL983058 SRH983052:SRH983058 TBD983052:TBD983058 TKZ983052:TKZ983058 TUV983052:TUV983058 UER983052:UER983058 UON983052:UON983058 UYJ983052:UYJ983058 VIF983052:VIF983058 VSB983052:VSB983058 WBX983052:WBX983058 WLT983052:WLT983058 WVP983052:WVP983058 U12:U18 JQ12:JQ18 TM12:TM18 ADI12:ADI18 ANE12:ANE18 AXA12:AXA18 BGW12:BGW18 BQS12:BQS18 CAO12:CAO18 CKK12:CKK18 CUG12:CUG18 DEC12:DEC18 DNY12:DNY18 DXU12:DXU18 EHQ12:EHQ18 ERM12:ERM18 FBI12:FBI18 FLE12:FLE18 FVA12:FVA18 GEW12:GEW18 GOS12:GOS18 GYO12:GYO18 HIK12:HIK18 HSG12:HSG18 ICC12:ICC18 ILY12:ILY18 IVU12:IVU18 JFQ12:JFQ18 JPM12:JPM18 JZI12:JZI18 KJE12:KJE18 KTA12:KTA18 LCW12:LCW18 LMS12:LMS18 LWO12:LWO18 MGK12:MGK18 MQG12:MQG18 NAC12:NAC18 NJY12:NJY18 NTU12:NTU18 ODQ12:ODQ18 ONM12:ONM18 OXI12:OXI18 PHE12:PHE18 PRA12:PRA18 QAW12:QAW18 QKS12:QKS18 QUO12:QUO18 REK12:REK18 ROG12:ROG18 RYC12:RYC18 SHY12:SHY18 SRU12:SRU18 TBQ12:TBQ18 TLM12:TLM18 TVI12:TVI18 UFE12:UFE18 UPA12:UPA18 UYW12:UYW18 VIS12:VIS18 VSO12:VSO18 WCK12:WCK18 WMG12:WMG18 WWC12:WWC18 U65548:U65554 JQ65548:JQ65554 TM65548:TM65554 ADI65548:ADI65554 ANE65548:ANE65554 AXA65548:AXA65554 BGW65548:BGW65554 BQS65548:BQS65554 CAO65548:CAO65554 CKK65548:CKK65554 CUG65548:CUG65554 DEC65548:DEC65554 DNY65548:DNY65554 DXU65548:DXU65554 EHQ65548:EHQ65554 ERM65548:ERM65554 FBI65548:FBI65554 FLE65548:FLE65554 FVA65548:FVA65554 GEW65548:GEW65554 GOS65548:GOS65554 GYO65548:GYO65554 HIK65548:HIK65554 HSG65548:HSG65554 ICC65548:ICC65554 ILY65548:ILY65554 IVU65548:IVU65554 JFQ65548:JFQ65554 JPM65548:JPM65554 JZI65548:JZI65554 KJE65548:KJE65554 KTA65548:KTA65554 LCW65548:LCW65554 LMS65548:LMS65554 LWO65548:LWO65554 MGK65548:MGK65554 MQG65548:MQG65554 NAC65548:NAC65554 NJY65548:NJY65554 NTU65548:NTU65554 ODQ65548:ODQ65554 ONM65548:ONM65554 OXI65548:OXI65554 PHE65548:PHE65554 PRA65548:PRA65554 QAW65548:QAW65554 QKS65548:QKS65554 QUO65548:QUO65554 REK65548:REK65554 ROG65548:ROG65554 RYC65548:RYC65554 SHY65548:SHY65554 SRU65548:SRU65554 TBQ65548:TBQ65554 TLM65548:TLM65554 TVI65548:TVI65554 UFE65548:UFE65554 UPA65548:UPA65554 UYW65548:UYW65554 VIS65548:VIS65554 VSO65548:VSO65554 WCK65548:WCK65554 WMG65548:WMG65554 WWC65548:WWC65554 U131084:U131090 JQ131084:JQ131090 TM131084:TM131090 ADI131084:ADI131090 ANE131084:ANE131090 AXA131084:AXA131090 BGW131084:BGW131090 BQS131084:BQS131090 CAO131084:CAO131090 CKK131084:CKK131090 CUG131084:CUG131090 DEC131084:DEC131090 DNY131084:DNY131090 DXU131084:DXU131090 EHQ131084:EHQ131090 ERM131084:ERM131090 FBI131084:FBI131090 FLE131084:FLE131090 FVA131084:FVA131090 GEW131084:GEW131090 GOS131084:GOS131090 GYO131084:GYO131090 HIK131084:HIK131090 HSG131084:HSG131090 ICC131084:ICC131090 ILY131084:ILY131090 IVU131084:IVU131090 JFQ131084:JFQ131090 JPM131084:JPM131090 JZI131084:JZI131090 KJE131084:KJE131090 KTA131084:KTA131090 LCW131084:LCW131090 LMS131084:LMS131090 LWO131084:LWO131090 MGK131084:MGK131090 MQG131084:MQG131090 NAC131084:NAC131090 NJY131084:NJY131090 NTU131084:NTU131090 ODQ131084:ODQ131090 ONM131084:ONM131090 OXI131084:OXI131090 PHE131084:PHE131090 PRA131084:PRA131090 QAW131084:QAW131090 QKS131084:QKS131090 QUO131084:QUO131090 REK131084:REK131090 ROG131084:ROG131090 RYC131084:RYC131090 SHY131084:SHY131090 SRU131084:SRU131090 TBQ131084:TBQ131090 TLM131084:TLM131090 TVI131084:TVI131090 UFE131084:UFE131090 UPA131084:UPA131090 UYW131084:UYW131090 VIS131084:VIS131090 VSO131084:VSO131090 WCK131084:WCK131090 WMG131084:WMG131090 WWC131084:WWC131090 U196620:U196626 JQ196620:JQ196626 TM196620:TM196626 ADI196620:ADI196626 ANE196620:ANE196626 AXA196620:AXA196626 BGW196620:BGW196626 BQS196620:BQS196626 CAO196620:CAO196626 CKK196620:CKK196626 CUG196620:CUG196626 DEC196620:DEC196626 DNY196620:DNY196626 DXU196620:DXU196626 EHQ196620:EHQ196626 ERM196620:ERM196626 FBI196620:FBI196626 FLE196620:FLE196626 FVA196620:FVA196626 GEW196620:GEW196626 GOS196620:GOS196626 GYO196620:GYO196626 HIK196620:HIK196626 HSG196620:HSG196626 ICC196620:ICC196626 ILY196620:ILY196626 IVU196620:IVU196626 JFQ196620:JFQ196626 JPM196620:JPM196626 JZI196620:JZI196626 KJE196620:KJE196626 KTA196620:KTA196626 LCW196620:LCW196626 LMS196620:LMS196626 LWO196620:LWO196626 MGK196620:MGK196626 MQG196620:MQG196626 NAC196620:NAC196626 NJY196620:NJY196626 NTU196620:NTU196626 ODQ196620:ODQ196626 ONM196620:ONM196626 OXI196620:OXI196626 PHE196620:PHE196626 PRA196620:PRA196626 QAW196620:QAW196626 QKS196620:QKS196626 QUO196620:QUO196626 REK196620:REK196626 ROG196620:ROG196626 RYC196620:RYC196626 SHY196620:SHY196626 SRU196620:SRU196626 TBQ196620:TBQ196626 TLM196620:TLM196626 TVI196620:TVI196626 UFE196620:UFE196626 UPA196620:UPA196626 UYW196620:UYW196626 VIS196620:VIS196626 VSO196620:VSO196626 WCK196620:WCK196626 WMG196620:WMG196626 WWC196620:WWC196626 U262156:U262162 JQ262156:JQ262162 TM262156:TM262162 ADI262156:ADI262162 ANE262156:ANE262162 AXA262156:AXA262162 BGW262156:BGW262162 BQS262156:BQS262162 CAO262156:CAO262162 CKK262156:CKK262162 CUG262156:CUG262162 DEC262156:DEC262162 DNY262156:DNY262162 DXU262156:DXU262162 EHQ262156:EHQ262162 ERM262156:ERM262162 FBI262156:FBI262162 FLE262156:FLE262162 FVA262156:FVA262162 GEW262156:GEW262162 GOS262156:GOS262162 GYO262156:GYO262162 HIK262156:HIK262162 HSG262156:HSG262162 ICC262156:ICC262162 ILY262156:ILY262162 IVU262156:IVU262162 JFQ262156:JFQ262162 JPM262156:JPM262162 JZI262156:JZI262162 KJE262156:KJE262162 KTA262156:KTA262162 LCW262156:LCW262162 LMS262156:LMS262162 LWO262156:LWO262162 MGK262156:MGK262162 MQG262156:MQG262162 NAC262156:NAC262162 NJY262156:NJY262162 NTU262156:NTU262162 ODQ262156:ODQ262162 ONM262156:ONM262162 OXI262156:OXI262162 PHE262156:PHE262162 PRA262156:PRA262162 QAW262156:QAW262162 QKS262156:QKS262162 QUO262156:QUO262162 REK262156:REK262162 ROG262156:ROG262162 RYC262156:RYC262162 SHY262156:SHY262162 SRU262156:SRU262162 TBQ262156:TBQ262162 TLM262156:TLM262162 TVI262156:TVI262162 UFE262156:UFE262162 UPA262156:UPA262162 UYW262156:UYW262162 VIS262156:VIS262162 VSO262156:VSO262162 WCK262156:WCK262162 WMG262156:WMG262162 WWC262156:WWC262162 U327692:U327698 JQ327692:JQ327698 TM327692:TM327698 ADI327692:ADI327698 ANE327692:ANE327698 AXA327692:AXA327698 BGW327692:BGW327698 BQS327692:BQS327698 CAO327692:CAO327698 CKK327692:CKK327698 CUG327692:CUG327698 DEC327692:DEC327698 DNY327692:DNY327698 DXU327692:DXU327698 EHQ327692:EHQ327698 ERM327692:ERM327698 FBI327692:FBI327698 FLE327692:FLE327698 FVA327692:FVA327698 GEW327692:GEW327698 GOS327692:GOS327698 GYO327692:GYO327698 HIK327692:HIK327698 HSG327692:HSG327698 ICC327692:ICC327698 ILY327692:ILY327698 IVU327692:IVU327698 JFQ327692:JFQ327698 JPM327692:JPM327698 JZI327692:JZI327698 KJE327692:KJE327698 KTA327692:KTA327698 LCW327692:LCW327698 LMS327692:LMS327698 LWO327692:LWO327698 MGK327692:MGK327698 MQG327692:MQG327698 NAC327692:NAC327698 NJY327692:NJY327698 NTU327692:NTU327698 ODQ327692:ODQ327698 ONM327692:ONM327698 OXI327692:OXI327698 PHE327692:PHE327698 PRA327692:PRA327698 QAW327692:QAW327698 QKS327692:QKS327698 QUO327692:QUO327698 REK327692:REK327698 ROG327692:ROG327698 RYC327692:RYC327698 SHY327692:SHY327698 SRU327692:SRU327698 TBQ327692:TBQ327698 TLM327692:TLM327698 TVI327692:TVI327698 UFE327692:UFE327698 UPA327692:UPA327698 UYW327692:UYW327698 VIS327692:VIS327698 VSO327692:VSO327698 WCK327692:WCK327698 WMG327692:WMG327698 WWC327692:WWC327698 U393228:U393234 JQ393228:JQ393234 TM393228:TM393234 ADI393228:ADI393234 ANE393228:ANE393234 AXA393228:AXA393234 BGW393228:BGW393234 BQS393228:BQS393234 CAO393228:CAO393234 CKK393228:CKK393234 CUG393228:CUG393234 DEC393228:DEC393234 DNY393228:DNY393234 DXU393228:DXU393234 EHQ393228:EHQ393234 ERM393228:ERM393234 FBI393228:FBI393234 FLE393228:FLE393234 FVA393228:FVA393234 GEW393228:GEW393234 GOS393228:GOS393234 GYO393228:GYO393234 HIK393228:HIK393234 HSG393228:HSG393234 ICC393228:ICC393234 ILY393228:ILY393234 IVU393228:IVU393234 JFQ393228:JFQ393234 JPM393228:JPM393234 JZI393228:JZI393234 KJE393228:KJE393234 KTA393228:KTA393234 LCW393228:LCW393234 LMS393228:LMS393234 LWO393228:LWO393234 MGK393228:MGK393234 MQG393228:MQG393234 NAC393228:NAC393234 NJY393228:NJY393234 NTU393228:NTU393234 ODQ393228:ODQ393234 ONM393228:ONM393234 OXI393228:OXI393234 PHE393228:PHE393234 PRA393228:PRA393234 QAW393228:QAW393234 QKS393228:QKS393234 QUO393228:QUO393234 REK393228:REK393234 ROG393228:ROG393234 RYC393228:RYC393234 SHY393228:SHY393234 SRU393228:SRU393234 TBQ393228:TBQ393234 TLM393228:TLM393234 TVI393228:TVI393234 UFE393228:UFE393234 UPA393228:UPA393234 UYW393228:UYW393234 VIS393228:VIS393234 VSO393228:VSO393234 WCK393228:WCK393234 WMG393228:WMG393234 WWC393228:WWC393234 U458764:U458770 JQ458764:JQ458770 TM458764:TM458770 ADI458764:ADI458770 ANE458764:ANE458770 AXA458764:AXA458770 BGW458764:BGW458770 BQS458764:BQS458770 CAO458764:CAO458770 CKK458764:CKK458770 CUG458764:CUG458770 DEC458764:DEC458770 DNY458764:DNY458770 DXU458764:DXU458770 EHQ458764:EHQ458770 ERM458764:ERM458770 FBI458764:FBI458770 FLE458764:FLE458770 FVA458764:FVA458770 GEW458764:GEW458770 GOS458764:GOS458770 GYO458764:GYO458770 HIK458764:HIK458770 HSG458764:HSG458770 ICC458764:ICC458770 ILY458764:ILY458770 IVU458764:IVU458770 JFQ458764:JFQ458770 JPM458764:JPM458770 JZI458764:JZI458770 KJE458764:KJE458770 KTA458764:KTA458770 LCW458764:LCW458770 LMS458764:LMS458770 LWO458764:LWO458770 MGK458764:MGK458770 MQG458764:MQG458770 NAC458764:NAC458770 NJY458764:NJY458770 NTU458764:NTU458770 ODQ458764:ODQ458770 ONM458764:ONM458770 OXI458764:OXI458770 PHE458764:PHE458770 PRA458764:PRA458770 QAW458764:QAW458770 QKS458764:QKS458770 QUO458764:QUO458770 REK458764:REK458770 ROG458764:ROG458770 RYC458764:RYC458770 SHY458764:SHY458770 SRU458764:SRU458770 TBQ458764:TBQ458770 TLM458764:TLM458770 TVI458764:TVI458770 UFE458764:UFE458770 UPA458764:UPA458770 UYW458764:UYW458770 VIS458764:VIS458770 VSO458764:VSO458770 WCK458764:WCK458770 WMG458764:WMG458770 WWC458764:WWC458770 U524300:U524306 JQ524300:JQ524306 TM524300:TM524306 ADI524300:ADI524306 ANE524300:ANE524306 AXA524300:AXA524306 BGW524300:BGW524306 BQS524300:BQS524306 CAO524300:CAO524306 CKK524300:CKK524306 CUG524300:CUG524306 DEC524300:DEC524306 DNY524300:DNY524306 DXU524300:DXU524306 EHQ524300:EHQ524306 ERM524300:ERM524306 FBI524300:FBI524306 FLE524300:FLE524306 FVA524300:FVA524306 GEW524300:GEW524306 GOS524300:GOS524306 GYO524300:GYO524306 HIK524300:HIK524306 HSG524300:HSG524306 ICC524300:ICC524306 ILY524300:ILY524306 IVU524300:IVU524306 JFQ524300:JFQ524306 JPM524300:JPM524306 JZI524300:JZI524306 KJE524300:KJE524306 KTA524300:KTA524306 LCW524300:LCW524306 LMS524300:LMS524306 LWO524300:LWO524306 MGK524300:MGK524306 MQG524300:MQG524306 NAC524300:NAC524306 NJY524300:NJY524306 NTU524300:NTU524306 ODQ524300:ODQ524306 ONM524300:ONM524306 OXI524300:OXI524306 PHE524300:PHE524306 PRA524300:PRA524306 QAW524300:QAW524306 QKS524300:QKS524306 QUO524300:QUO524306 REK524300:REK524306 ROG524300:ROG524306 RYC524300:RYC524306 SHY524300:SHY524306 SRU524300:SRU524306 TBQ524300:TBQ524306 TLM524300:TLM524306 TVI524300:TVI524306 UFE524300:UFE524306 UPA524300:UPA524306 UYW524300:UYW524306 VIS524300:VIS524306 VSO524300:VSO524306 WCK524300:WCK524306 WMG524300:WMG524306 WWC524300:WWC524306 U589836:U589842 JQ589836:JQ589842 TM589836:TM589842 ADI589836:ADI589842 ANE589836:ANE589842 AXA589836:AXA589842 BGW589836:BGW589842 BQS589836:BQS589842 CAO589836:CAO589842 CKK589836:CKK589842 CUG589836:CUG589842 DEC589836:DEC589842 DNY589836:DNY589842 DXU589836:DXU589842 EHQ589836:EHQ589842 ERM589836:ERM589842 FBI589836:FBI589842 FLE589836:FLE589842 FVA589836:FVA589842 GEW589836:GEW589842 GOS589836:GOS589842 GYO589836:GYO589842 HIK589836:HIK589842 HSG589836:HSG589842 ICC589836:ICC589842 ILY589836:ILY589842 IVU589836:IVU589842 JFQ589836:JFQ589842 JPM589836:JPM589842 JZI589836:JZI589842 KJE589836:KJE589842 KTA589836:KTA589842 LCW589836:LCW589842 LMS589836:LMS589842 LWO589836:LWO589842 MGK589836:MGK589842 MQG589836:MQG589842 NAC589836:NAC589842 NJY589836:NJY589842 NTU589836:NTU589842 ODQ589836:ODQ589842 ONM589836:ONM589842 OXI589836:OXI589842 PHE589836:PHE589842 PRA589836:PRA589842 QAW589836:QAW589842 QKS589836:QKS589842 QUO589836:QUO589842 REK589836:REK589842 ROG589836:ROG589842 RYC589836:RYC589842 SHY589836:SHY589842 SRU589836:SRU589842 TBQ589836:TBQ589842 TLM589836:TLM589842 TVI589836:TVI589842 UFE589836:UFE589842 UPA589836:UPA589842 UYW589836:UYW589842 VIS589836:VIS589842 VSO589836:VSO589842 WCK589836:WCK589842 WMG589836:WMG589842 WWC589836:WWC589842 U655372:U655378 JQ655372:JQ655378 TM655372:TM655378 ADI655372:ADI655378 ANE655372:ANE655378 AXA655372:AXA655378 BGW655372:BGW655378 BQS655372:BQS655378 CAO655372:CAO655378 CKK655372:CKK655378 CUG655372:CUG655378 DEC655372:DEC655378 DNY655372:DNY655378 DXU655372:DXU655378 EHQ655372:EHQ655378 ERM655372:ERM655378 FBI655372:FBI655378 FLE655372:FLE655378 FVA655372:FVA655378 GEW655372:GEW655378 GOS655372:GOS655378 GYO655372:GYO655378 HIK655372:HIK655378 HSG655372:HSG655378 ICC655372:ICC655378 ILY655372:ILY655378 IVU655372:IVU655378 JFQ655372:JFQ655378 JPM655372:JPM655378 JZI655372:JZI655378 KJE655372:KJE655378 KTA655372:KTA655378 LCW655372:LCW655378 LMS655372:LMS655378 LWO655372:LWO655378 MGK655372:MGK655378 MQG655372:MQG655378 NAC655372:NAC655378 NJY655372:NJY655378 NTU655372:NTU655378 ODQ655372:ODQ655378 ONM655372:ONM655378 OXI655372:OXI655378 PHE655372:PHE655378 PRA655372:PRA655378 QAW655372:QAW655378 QKS655372:QKS655378 QUO655372:QUO655378 REK655372:REK655378 ROG655372:ROG655378 RYC655372:RYC655378 SHY655372:SHY655378 SRU655372:SRU655378 TBQ655372:TBQ655378 TLM655372:TLM655378 TVI655372:TVI655378 UFE655372:UFE655378 UPA655372:UPA655378 UYW655372:UYW655378 VIS655372:VIS655378 VSO655372:VSO655378 WCK655372:WCK655378 WMG655372:WMG655378 WWC655372:WWC655378 U720908:U720914 JQ720908:JQ720914 TM720908:TM720914 ADI720908:ADI720914 ANE720908:ANE720914 AXA720908:AXA720914 BGW720908:BGW720914 BQS720908:BQS720914 CAO720908:CAO720914 CKK720908:CKK720914 CUG720908:CUG720914 DEC720908:DEC720914 DNY720908:DNY720914 DXU720908:DXU720914 EHQ720908:EHQ720914 ERM720908:ERM720914 FBI720908:FBI720914 FLE720908:FLE720914 FVA720908:FVA720914 GEW720908:GEW720914 GOS720908:GOS720914 GYO720908:GYO720914 HIK720908:HIK720914 HSG720908:HSG720914 ICC720908:ICC720914 ILY720908:ILY720914 IVU720908:IVU720914 JFQ720908:JFQ720914 JPM720908:JPM720914 JZI720908:JZI720914 KJE720908:KJE720914 KTA720908:KTA720914 LCW720908:LCW720914 LMS720908:LMS720914 LWO720908:LWO720914 MGK720908:MGK720914 MQG720908:MQG720914 NAC720908:NAC720914 NJY720908:NJY720914 NTU720908:NTU720914 ODQ720908:ODQ720914 ONM720908:ONM720914 OXI720908:OXI720914 PHE720908:PHE720914 PRA720908:PRA720914 QAW720908:QAW720914 QKS720908:QKS720914 QUO720908:QUO720914 REK720908:REK720914 ROG720908:ROG720914 RYC720908:RYC720914 SHY720908:SHY720914 SRU720908:SRU720914 TBQ720908:TBQ720914 TLM720908:TLM720914 TVI720908:TVI720914 UFE720908:UFE720914 UPA720908:UPA720914 UYW720908:UYW720914 VIS720908:VIS720914 VSO720908:VSO720914 WCK720908:WCK720914 WMG720908:WMG720914 WWC720908:WWC720914 U786444:U786450 JQ786444:JQ786450 TM786444:TM786450 ADI786444:ADI786450 ANE786444:ANE786450 AXA786444:AXA786450 BGW786444:BGW786450 BQS786444:BQS786450 CAO786444:CAO786450 CKK786444:CKK786450 CUG786444:CUG786450 DEC786444:DEC786450 DNY786444:DNY786450 DXU786444:DXU786450 EHQ786444:EHQ786450 ERM786444:ERM786450 FBI786444:FBI786450 FLE786444:FLE786450 FVA786444:FVA786450 GEW786444:GEW786450 GOS786444:GOS786450 GYO786444:GYO786450 HIK786444:HIK786450 HSG786444:HSG786450 ICC786444:ICC786450 ILY786444:ILY786450 IVU786444:IVU786450 JFQ786444:JFQ786450 JPM786444:JPM786450 JZI786444:JZI786450 KJE786444:KJE786450 KTA786444:KTA786450 LCW786444:LCW786450 LMS786444:LMS786450 LWO786444:LWO786450 MGK786444:MGK786450 MQG786444:MQG786450 NAC786444:NAC786450 NJY786444:NJY786450 NTU786444:NTU786450 ODQ786444:ODQ786450 ONM786444:ONM786450 OXI786444:OXI786450 PHE786444:PHE786450 PRA786444:PRA786450 QAW786444:QAW786450 QKS786444:QKS786450 QUO786444:QUO786450 REK786444:REK786450 ROG786444:ROG786450 RYC786444:RYC786450 SHY786444:SHY786450 SRU786444:SRU786450 TBQ786444:TBQ786450 TLM786444:TLM786450 TVI786444:TVI786450 UFE786444:UFE786450 UPA786444:UPA786450 UYW786444:UYW786450 VIS786444:VIS786450 VSO786444:VSO786450 WCK786444:WCK786450 WMG786444:WMG786450 WWC786444:WWC786450 U851980:U851986 JQ851980:JQ851986 TM851980:TM851986 ADI851980:ADI851986 ANE851980:ANE851986 AXA851980:AXA851986 BGW851980:BGW851986 BQS851980:BQS851986 CAO851980:CAO851986 CKK851980:CKK851986 CUG851980:CUG851986 DEC851980:DEC851986 DNY851980:DNY851986 DXU851980:DXU851986 EHQ851980:EHQ851986 ERM851980:ERM851986 FBI851980:FBI851986 FLE851980:FLE851986 FVA851980:FVA851986 GEW851980:GEW851986 GOS851980:GOS851986 GYO851980:GYO851986 HIK851980:HIK851986 HSG851980:HSG851986 ICC851980:ICC851986 ILY851980:ILY851986 IVU851980:IVU851986 JFQ851980:JFQ851986 JPM851980:JPM851986 JZI851980:JZI851986 KJE851980:KJE851986 KTA851980:KTA851986 LCW851980:LCW851986 LMS851980:LMS851986 LWO851980:LWO851986 MGK851980:MGK851986 MQG851980:MQG851986 NAC851980:NAC851986 NJY851980:NJY851986 NTU851980:NTU851986 ODQ851980:ODQ851986 ONM851980:ONM851986 OXI851980:OXI851986 PHE851980:PHE851986 PRA851980:PRA851986 QAW851980:QAW851986 QKS851980:QKS851986 QUO851980:QUO851986 REK851980:REK851986 ROG851980:ROG851986 RYC851980:RYC851986 SHY851980:SHY851986 SRU851980:SRU851986 TBQ851980:TBQ851986 TLM851980:TLM851986 TVI851980:TVI851986 UFE851980:UFE851986 UPA851980:UPA851986 UYW851980:UYW851986 VIS851980:VIS851986 VSO851980:VSO851986 WCK851980:WCK851986 WMG851980:WMG851986 WWC851980:WWC851986 U917516:U917522 JQ917516:JQ917522 TM917516:TM917522 ADI917516:ADI917522 ANE917516:ANE917522 AXA917516:AXA917522 BGW917516:BGW917522 BQS917516:BQS917522 CAO917516:CAO917522 CKK917516:CKK917522 CUG917516:CUG917522 DEC917516:DEC917522 DNY917516:DNY917522 DXU917516:DXU917522 EHQ917516:EHQ917522 ERM917516:ERM917522 FBI917516:FBI917522 FLE917516:FLE917522 FVA917516:FVA917522 GEW917516:GEW917522 GOS917516:GOS917522 GYO917516:GYO917522 HIK917516:HIK917522 HSG917516:HSG917522 ICC917516:ICC917522 ILY917516:ILY917522 IVU917516:IVU917522 JFQ917516:JFQ917522 JPM917516:JPM917522 JZI917516:JZI917522 KJE917516:KJE917522 KTA917516:KTA917522 LCW917516:LCW917522 LMS917516:LMS917522 LWO917516:LWO917522 MGK917516:MGK917522 MQG917516:MQG917522 NAC917516:NAC917522 NJY917516:NJY917522 NTU917516:NTU917522 ODQ917516:ODQ917522 ONM917516:ONM917522 OXI917516:OXI917522 PHE917516:PHE917522 PRA917516:PRA917522 QAW917516:QAW917522 QKS917516:QKS917522 QUO917516:QUO917522 REK917516:REK917522 ROG917516:ROG917522 RYC917516:RYC917522 SHY917516:SHY917522 SRU917516:SRU917522 TBQ917516:TBQ917522 TLM917516:TLM917522 TVI917516:TVI917522 UFE917516:UFE917522 UPA917516:UPA917522 UYW917516:UYW917522 VIS917516:VIS917522 VSO917516:VSO917522 WCK917516:WCK917522 WMG917516:WMG917522 WWC917516:WWC917522 U983052:U983058 JQ983052:JQ983058 TM983052:TM983058 ADI983052:ADI983058 ANE983052:ANE983058 AXA983052:AXA983058 BGW983052:BGW983058 BQS983052:BQS983058 CAO983052:CAO983058 CKK983052:CKK983058 CUG983052:CUG983058 DEC983052:DEC983058 DNY983052:DNY983058 DXU983052:DXU983058 EHQ983052:EHQ983058 ERM983052:ERM983058 FBI983052:FBI983058 FLE983052:FLE983058 FVA983052:FVA983058 GEW983052:GEW983058 GOS983052:GOS983058 GYO983052:GYO983058 HIK983052:HIK983058 HSG983052:HSG983058 ICC983052:ICC983058 ILY983052:ILY983058 IVU983052:IVU983058 JFQ983052:JFQ983058 JPM983052:JPM983058 JZI983052:JZI983058 KJE983052:KJE983058 KTA983052:KTA983058 LCW983052:LCW983058 LMS983052:LMS983058 LWO983052:LWO983058 MGK983052:MGK983058 MQG983052:MQG983058 NAC983052:NAC983058 NJY983052:NJY983058 NTU983052:NTU983058 ODQ983052:ODQ983058 ONM983052:ONM983058 OXI983052:OXI983058 PHE983052:PHE983058 PRA983052:PRA983058 QAW983052:QAW983058 QKS983052:QKS983058 QUO983052:QUO983058 REK983052:REK983058 ROG983052:ROG983058 RYC983052:RYC983058 SHY983052:SHY983058 SRU983052:SRU983058 TBQ983052:TBQ983058 TLM983052:TLM983058 TVI983052:TVI983058 UFE983052:UFE983058 UPA983052:UPA983058 UYW983052:UYW983058 VIS983052:VIS983058 VSO983052:VSO983058 WCK983052:WCK983058 WMG983052:WMG983058 WWC983052:WWC983058">
      <formula1>#REF!</formula1>
    </dataValidation>
    <dataValidation type="list" allowBlank="1" showInputMessage="1" showErrorMessage="1" sqref="M12:M18 JI12:JI18 TE12:TE18 ADA12:ADA18 AMW12:AMW18 AWS12:AWS18 BGO12:BGO18 BQK12:BQK18 CAG12:CAG18 CKC12:CKC18 CTY12:CTY18 DDU12:DDU18 DNQ12:DNQ18 DXM12:DXM18 EHI12:EHI18 ERE12:ERE18 FBA12:FBA18 FKW12:FKW18 FUS12:FUS18 GEO12:GEO18 GOK12:GOK18 GYG12:GYG18 HIC12:HIC18 HRY12:HRY18 IBU12:IBU18 ILQ12:ILQ18 IVM12:IVM18 JFI12:JFI18 JPE12:JPE18 JZA12:JZA18 KIW12:KIW18 KSS12:KSS18 LCO12:LCO18 LMK12:LMK18 LWG12:LWG18 MGC12:MGC18 MPY12:MPY18 MZU12:MZU18 NJQ12:NJQ18 NTM12:NTM18 ODI12:ODI18 ONE12:ONE18 OXA12:OXA18 PGW12:PGW18 PQS12:PQS18 QAO12:QAO18 QKK12:QKK18 QUG12:QUG18 REC12:REC18 RNY12:RNY18 RXU12:RXU18 SHQ12:SHQ18 SRM12:SRM18 TBI12:TBI18 TLE12:TLE18 TVA12:TVA18 UEW12:UEW18 UOS12:UOS18 UYO12:UYO18 VIK12:VIK18 VSG12:VSG18 WCC12:WCC18 WLY12:WLY18 WVU12:WVU18 M65548:M65554 JI65548:JI65554 TE65548:TE65554 ADA65548:ADA65554 AMW65548:AMW65554 AWS65548:AWS65554 BGO65548:BGO65554 BQK65548:BQK65554 CAG65548:CAG65554 CKC65548:CKC65554 CTY65548:CTY65554 DDU65548:DDU65554 DNQ65548:DNQ65554 DXM65548:DXM65554 EHI65548:EHI65554 ERE65548:ERE65554 FBA65548:FBA65554 FKW65548:FKW65554 FUS65548:FUS65554 GEO65548:GEO65554 GOK65548:GOK65554 GYG65548:GYG65554 HIC65548:HIC65554 HRY65548:HRY65554 IBU65548:IBU65554 ILQ65548:ILQ65554 IVM65548:IVM65554 JFI65548:JFI65554 JPE65548:JPE65554 JZA65548:JZA65554 KIW65548:KIW65554 KSS65548:KSS65554 LCO65548:LCO65554 LMK65548:LMK65554 LWG65548:LWG65554 MGC65548:MGC65554 MPY65548:MPY65554 MZU65548:MZU65554 NJQ65548:NJQ65554 NTM65548:NTM65554 ODI65548:ODI65554 ONE65548:ONE65554 OXA65548:OXA65554 PGW65548:PGW65554 PQS65548:PQS65554 QAO65548:QAO65554 QKK65548:QKK65554 QUG65548:QUG65554 REC65548:REC65554 RNY65548:RNY65554 RXU65548:RXU65554 SHQ65548:SHQ65554 SRM65548:SRM65554 TBI65548:TBI65554 TLE65548:TLE65554 TVA65548:TVA65554 UEW65548:UEW65554 UOS65548:UOS65554 UYO65548:UYO65554 VIK65548:VIK65554 VSG65548:VSG65554 WCC65548:WCC65554 WLY65548:WLY65554 WVU65548:WVU65554 M131084:M131090 JI131084:JI131090 TE131084:TE131090 ADA131084:ADA131090 AMW131084:AMW131090 AWS131084:AWS131090 BGO131084:BGO131090 BQK131084:BQK131090 CAG131084:CAG131090 CKC131084:CKC131090 CTY131084:CTY131090 DDU131084:DDU131090 DNQ131084:DNQ131090 DXM131084:DXM131090 EHI131084:EHI131090 ERE131084:ERE131090 FBA131084:FBA131090 FKW131084:FKW131090 FUS131084:FUS131090 GEO131084:GEO131090 GOK131084:GOK131090 GYG131084:GYG131090 HIC131084:HIC131090 HRY131084:HRY131090 IBU131084:IBU131090 ILQ131084:ILQ131090 IVM131084:IVM131090 JFI131084:JFI131090 JPE131084:JPE131090 JZA131084:JZA131090 KIW131084:KIW131090 KSS131084:KSS131090 LCO131084:LCO131090 LMK131084:LMK131090 LWG131084:LWG131090 MGC131084:MGC131090 MPY131084:MPY131090 MZU131084:MZU131090 NJQ131084:NJQ131090 NTM131084:NTM131090 ODI131084:ODI131090 ONE131084:ONE131090 OXA131084:OXA131090 PGW131084:PGW131090 PQS131084:PQS131090 QAO131084:QAO131090 QKK131084:QKK131090 QUG131084:QUG131090 REC131084:REC131090 RNY131084:RNY131090 RXU131084:RXU131090 SHQ131084:SHQ131090 SRM131084:SRM131090 TBI131084:TBI131090 TLE131084:TLE131090 TVA131084:TVA131090 UEW131084:UEW131090 UOS131084:UOS131090 UYO131084:UYO131090 VIK131084:VIK131090 VSG131084:VSG131090 WCC131084:WCC131090 WLY131084:WLY131090 WVU131084:WVU131090 M196620:M196626 JI196620:JI196626 TE196620:TE196626 ADA196620:ADA196626 AMW196620:AMW196626 AWS196620:AWS196626 BGO196620:BGO196626 BQK196620:BQK196626 CAG196620:CAG196626 CKC196620:CKC196626 CTY196620:CTY196626 DDU196620:DDU196626 DNQ196620:DNQ196626 DXM196620:DXM196626 EHI196620:EHI196626 ERE196620:ERE196626 FBA196620:FBA196626 FKW196620:FKW196626 FUS196620:FUS196626 GEO196620:GEO196626 GOK196620:GOK196626 GYG196620:GYG196626 HIC196620:HIC196626 HRY196620:HRY196626 IBU196620:IBU196626 ILQ196620:ILQ196626 IVM196620:IVM196626 JFI196620:JFI196626 JPE196620:JPE196626 JZA196620:JZA196626 KIW196620:KIW196626 KSS196620:KSS196626 LCO196620:LCO196626 LMK196620:LMK196626 LWG196620:LWG196626 MGC196620:MGC196626 MPY196620:MPY196626 MZU196620:MZU196626 NJQ196620:NJQ196626 NTM196620:NTM196626 ODI196620:ODI196626 ONE196620:ONE196626 OXA196620:OXA196626 PGW196620:PGW196626 PQS196620:PQS196626 QAO196620:QAO196626 QKK196620:QKK196626 QUG196620:QUG196626 REC196620:REC196626 RNY196620:RNY196626 RXU196620:RXU196626 SHQ196620:SHQ196626 SRM196620:SRM196626 TBI196620:TBI196626 TLE196620:TLE196626 TVA196620:TVA196626 UEW196620:UEW196626 UOS196620:UOS196626 UYO196620:UYO196626 VIK196620:VIK196626 VSG196620:VSG196626 WCC196620:WCC196626 WLY196620:WLY196626 WVU196620:WVU196626 M262156:M262162 JI262156:JI262162 TE262156:TE262162 ADA262156:ADA262162 AMW262156:AMW262162 AWS262156:AWS262162 BGO262156:BGO262162 BQK262156:BQK262162 CAG262156:CAG262162 CKC262156:CKC262162 CTY262156:CTY262162 DDU262156:DDU262162 DNQ262156:DNQ262162 DXM262156:DXM262162 EHI262156:EHI262162 ERE262156:ERE262162 FBA262156:FBA262162 FKW262156:FKW262162 FUS262156:FUS262162 GEO262156:GEO262162 GOK262156:GOK262162 GYG262156:GYG262162 HIC262156:HIC262162 HRY262156:HRY262162 IBU262156:IBU262162 ILQ262156:ILQ262162 IVM262156:IVM262162 JFI262156:JFI262162 JPE262156:JPE262162 JZA262156:JZA262162 KIW262156:KIW262162 KSS262156:KSS262162 LCO262156:LCO262162 LMK262156:LMK262162 LWG262156:LWG262162 MGC262156:MGC262162 MPY262156:MPY262162 MZU262156:MZU262162 NJQ262156:NJQ262162 NTM262156:NTM262162 ODI262156:ODI262162 ONE262156:ONE262162 OXA262156:OXA262162 PGW262156:PGW262162 PQS262156:PQS262162 QAO262156:QAO262162 QKK262156:QKK262162 QUG262156:QUG262162 REC262156:REC262162 RNY262156:RNY262162 RXU262156:RXU262162 SHQ262156:SHQ262162 SRM262156:SRM262162 TBI262156:TBI262162 TLE262156:TLE262162 TVA262156:TVA262162 UEW262156:UEW262162 UOS262156:UOS262162 UYO262156:UYO262162 VIK262156:VIK262162 VSG262156:VSG262162 WCC262156:WCC262162 WLY262156:WLY262162 WVU262156:WVU262162 M327692:M327698 JI327692:JI327698 TE327692:TE327698 ADA327692:ADA327698 AMW327692:AMW327698 AWS327692:AWS327698 BGO327692:BGO327698 BQK327692:BQK327698 CAG327692:CAG327698 CKC327692:CKC327698 CTY327692:CTY327698 DDU327692:DDU327698 DNQ327692:DNQ327698 DXM327692:DXM327698 EHI327692:EHI327698 ERE327692:ERE327698 FBA327692:FBA327698 FKW327692:FKW327698 FUS327692:FUS327698 GEO327692:GEO327698 GOK327692:GOK327698 GYG327692:GYG327698 HIC327692:HIC327698 HRY327692:HRY327698 IBU327692:IBU327698 ILQ327692:ILQ327698 IVM327692:IVM327698 JFI327692:JFI327698 JPE327692:JPE327698 JZA327692:JZA327698 KIW327692:KIW327698 KSS327692:KSS327698 LCO327692:LCO327698 LMK327692:LMK327698 LWG327692:LWG327698 MGC327692:MGC327698 MPY327692:MPY327698 MZU327692:MZU327698 NJQ327692:NJQ327698 NTM327692:NTM327698 ODI327692:ODI327698 ONE327692:ONE327698 OXA327692:OXA327698 PGW327692:PGW327698 PQS327692:PQS327698 QAO327692:QAO327698 QKK327692:QKK327698 QUG327692:QUG327698 REC327692:REC327698 RNY327692:RNY327698 RXU327692:RXU327698 SHQ327692:SHQ327698 SRM327692:SRM327698 TBI327692:TBI327698 TLE327692:TLE327698 TVA327692:TVA327698 UEW327692:UEW327698 UOS327692:UOS327698 UYO327692:UYO327698 VIK327692:VIK327698 VSG327692:VSG327698 WCC327692:WCC327698 WLY327692:WLY327698 WVU327692:WVU327698 M393228:M393234 JI393228:JI393234 TE393228:TE393234 ADA393228:ADA393234 AMW393228:AMW393234 AWS393228:AWS393234 BGO393228:BGO393234 BQK393228:BQK393234 CAG393228:CAG393234 CKC393228:CKC393234 CTY393228:CTY393234 DDU393228:DDU393234 DNQ393228:DNQ393234 DXM393228:DXM393234 EHI393228:EHI393234 ERE393228:ERE393234 FBA393228:FBA393234 FKW393228:FKW393234 FUS393228:FUS393234 GEO393228:GEO393234 GOK393228:GOK393234 GYG393228:GYG393234 HIC393228:HIC393234 HRY393228:HRY393234 IBU393228:IBU393234 ILQ393228:ILQ393234 IVM393228:IVM393234 JFI393228:JFI393234 JPE393228:JPE393234 JZA393228:JZA393234 KIW393228:KIW393234 KSS393228:KSS393234 LCO393228:LCO393234 LMK393228:LMK393234 LWG393228:LWG393234 MGC393228:MGC393234 MPY393228:MPY393234 MZU393228:MZU393234 NJQ393228:NJQ393234 NTM393228:NTM393234 ODI393228:ODI393234 ONE393228:ONE393234 OXA393228:OXA393234 PGW393228:PGW393234 PQS393228:PQS393234 QAO393228:QAO393234 QKK393228:QKK393234 QUG393228:QUG393234 REC393228:REC393234 RNY393228:RNY393234 RXU393228:RXU393234 SHQ393228:SHQ393234 SRM393228:SRM393234 TBI393228:TBI393234 TLE393228:TLE393234 TVA393228:TVA393234 UEW393228:UEW393234 UOS393228:UOS393234 UYO393228:UYO393234 VIK393228:VIK393234 VSG393228:VSG393234 WCC393228:WCC393234 WLY393228:WLY393234 WVU393228:WVU393234 M458764:M458770 JI458764:JI458770 TE458764:TE458770 ADA458764:ADA458770 AMW458764:AMW458770 AWS458764:AWS458770 BGO458764:BGO458770 BQK458764:BQK458770 CAG458764:CAG458770 CKC458764:CKC458770 CTY458764:CTY458770 DDU458764:DDU458770 DNQ458764:DNQ458770 DXM458764:DXM458770 EHI458764:EHI458770 ERE458764:ERE458770 FBA458764:FBA458770 FKW458764:FKW458770 FUS458764:FUS458770 GEO458764:GEO458770 GOK458764:GOK458770 GYG458764:GYG458770 HIC458764:HIC458770 HRY458764:HRY458770 IBU458764:IBU458770 ILQ458764:ILQ458770 IVM458764:IVM458770 JFI458764:JFI458770 JPE458764:JPE458770 JZA458764:JZA458770 KIW458764:KIW458770 KSS458764:KSS458770 LCO458764:LCO458770 LMK458764:LMK458770 LWG458764:LWG458770 MGC458764:MGC458770 MPY458764:MPY458770 MZU458764:MZU458770 NJQ458764:NJQ458770 NTM458764:NTM458770 ODI458764:ODI458770 ONE458764:ONE458770 OXA458764:OXA458770 PGW458764:PGW458770 PQS458764:PQS458770 QAO458764:QAO458770 QKK458764:QKK458770 QUG458764:QUG458770 REC458764:REC458770 RNY458764:RNY458770 RXU458764:RXU458770 SHQ458764:SHQ458770 SRM458764:SRM458770 TBI458764:TBI458770 TLE458764:TLE458770 TVA458764:TVA458770 UEW458764:UEW458770 UOS458764:UOS458770 UYO458764:UYO458770 VIK458764:VIK458770 VSG458764:VSG458770 WCC458764:WCC458770 WLY458764:WLY458770 WVU458764:WVU458770 M524300:M524306 JI524300:JI524306 TE524300:TE524306 ADA524300:ADA524306 AMW524300:AMW524306 AWS524300:AWS524306 BGO524300:BGO524306 BQK524300:BQK524306 CAG524300:CAG524306 CKC524300:CKC524306 CTY524300:CTY524306 DDU524300:DDU524306 DNQ524300:DNQ524306 DXM524300:DXM524306 EHI524300:EHI524306 ERE524300:ERE524306 FBA524300:FBA524306 FKW524300:FKW524306 FUS524300:FUS524306 GEO524300:GEO524306 GOK524300:GOK524306 GYG524300:GYG524306 HIC524300:HIC524306 HRY524300:HRY524306 IBU524300:IBU524306 ILQ524300:ILQ524306 IVM524300:IVM524306 JFI524300:JFI524306 JPE524300:JPE524306 JZA524300:JZA524306 KIW524300:KIW524306 KSS524300:KSS524306 LCO524300:LCO524306 LMK524300:LMK524306 LWG524300:LWG524306 MGC524300:MGC524306 MPY524300:MPY524306 MZU524300:MZU524306 NJQ524300:NJQ524306 NTM524300:NTM524306 ODI524300:ODI524306 ONE524300:ONE524306 OXA524300:OXA524306 PGW524300:PGW524306 PQS524300:PQS524306 QAO524300:QAO524306 QKK524300:QKK524306 QUG524300:QUG524306 REC524300:REC524306 RNY524300:RNY524306 RXU524300:RXU524306 SHQ524300:SHQ524306 SRM524300:SRM524306 TBI524300:TBI524306 TLE524300:TLE524306 TVA524300:TVA524306 UEW524300:UEW524306 UOS524300:UOS524306 UYO524300:UYO524306 VIK524300:VIK524306 VSG524300:VSG524306 WCC524300:WCC524306 WLY524300:WLY524306 WVU524300:WVU524306 M589836:M589842 JI589836:JI589842 TE589836:TE589842 ADA589836:ADA589842 AMW589836:AMW589842 AWS589836:AWS589842 BGO589836:BGO589842 BQK589836:BQK589842 CAG589836:CAG589842 CKC589836:CKC589842 CTY589836:CTY589842 DDU589836:DDU589842 DNQ589836:DNQ589842 DXM589836:DXM589842 EHI589836:EHI589842 ERE589836:ERE589842 FBA589836:FBA589842 FKW589836:FKW589842 FUS589836:FUS589842 GEO589836:GEO589842 GOK589836:GOK589842 GYG589836:GYG589842 HIC589836:HIC589842 HRY589836:HRY589842 IBU589836:IBU589842 ILQ589836:ILQ589842 IVM589836:IVM589842 JFI589836:JFI589842 JPE589836:JPE589842 JZA589836:JZA589842 KIW589836:KIW589842 KSS589836:KSS589842 LCO589836:LCO589842 LMK589836:LMK589842 LWG589836:LWG589842 MGC589836:MGC589842 MPY589836:MPY589842 MZU589836:MZU589842 NJQ589836:NJQ589842 NTM589836:NTM589842 ODI589836:ODI589842 ONE589836:ONE589842 OXA589836:OXA589842 PGW589836:PGW589842 PQS589836:PQS589842 QAO589836:QAO589842 QKK589836:QKK589842 QUG589836:QUG589842 REC589836:REC589842 RNY589836:RNY589842 RXU589836:RXU589842 SHQ589836:SHQ589842 SRM589836:SRM589842 TBI589836:TBI589842 TLE589836:TLE589842 TVA589836:TVA589842 UEW589836:UEW589842 UOS589836:UOS589842 UYO589836:UYO589842 VIK589836:VIK589842 VSG589836:VSG589842 WCC589836:WCC589842 WLY589836:WLY589842 WVU589836:WVU589842 M655372:M655378 JI655372:JI655378 TE655372:TE655378 ADA655372:ADA655378 AMW655372:AMW655378 AWS655372:AWS655378 BGO655372:BGO655378 BQK655372:BQK655378 CAG655372:CAG655378 CKC655372:CKC655378 CTY655372:CTY655378 DDU655372:DDU655378 DNQ655372:DNQ655378 DXM655372:DXM655378 EHI655372:EHI655378 ERE655372:ERE655378 FBA655372:FBA655378 FKW655372:FKW655378 FUS655372:FUS655378 GEO655372:GEO655378 GOK655372:GOK655378 GYG655372:GYG655378 HIC655372:HIC655378 HRY655372:HRY655378 IBU655372:IBU655378 ILQ655372:ILQ655378 IVM655372:IVM655378 JFI655372:JFI655378 JPE655372:JPE655378 JZA655372:JZA655378 KIW655372:KIW655378 KSS655372:KSS655378 LCO655372:LCO655378 LMK655372:LMK655378 LWG655372:LWG655378 MGC655372:MGC655378 MPY655372:MPY655378 MZU655372:MZU655378 NJQ655372:NJQ655378 NTM655372:NTM655378 ODI655372:ODI655378 ONE655372:ONE655378 OXA655372:OXA655378 PGW655372:PGW655378 PQS655372:PQS655378 QAO655372:QAO655378 QKK655372:QKK655378 QUG655372:QUG655378 REC655372:REC655378 RNY655372:RNY655378 RXU655372:RXU655378 SHQ655372:SHQ655378 SRM655372:SRM655378 TBI655372:TBI655378 TLE655372:TLE655378 TVA655372:TVA655378 UEW655372:UEW655378 UOS655372:UOS655378 UYO655372:UYO655378 VIK655372:VIK655378 VSG655372:VSG655378 WCC655372:WCC655378 WLY655372:WLY655378 WVU655372:WVU655378 M720908:M720914 JI720908:JI720914 TE720908:TE720914 ADA720908:ADA720914 AMW720908:AMW720914 AWS720908:AWS720914 BGO720908:BGO720914 BQK720908:BQK720914 CAG720908:CAG720914 CKC720908:CKC720914 CTY720908:CTY720914 DDU720908:DDU720914 DNQ720908:DNQ720914 DXM720908:DXM720914 EHI720908:EHI720914 ERE720908:ERE720914 FBA720908:FBA720914 FKW720908:FKW720914 FUS720908:FUS720914 GEO720908:GEO720914 GOK720908:GOK720914 GYG720908:GYG720914 HIC720908:HIC720914 HRY720908:HRY720914 IBU720908:IBU720914 ILQ720908:ILQ720914 IVM720908:IVM720914 JFI720908:JFI720914 JPE720908:JPE720914 JZA720908:JZA720914 KIW720908:KIW720914 KSS720908:KSS720914 LCO720908:LCO720914 LMK720908:LMK720914 LWG720908:LWG720914 MGC720908:MGC720914 MPY720908:MPY720914 MZU720908:MZU720914 NJQ720908:NJQ720914 NTM720908:NTM720914 ODI720908:ODI720914 ONE720908:ONE720914 OXA720908:OXA720914 PGW720908:PGW720914 PQS720908:PQS720914 QAO720908:QAO720914 QKK720908:QKK720914 QUG720908:QUG720914 REC720908:REC720914 RNY720908:RNY720914 RXU720908:RXU720914 SHQ720908:SHQ720914 SRM720908:SRM720914 TBI720908:TBI720914 TLE720908:TLE720914 TVA720908:TVA720914 UEW720908:UEW720914 UOS720908:UOS720914 UYO720908:UYO720914 VIK720908:VIK720914 VSG720908:VSG720914 WCC720908:WCC720914 WLY720908:WLY720914 WVU720908:WVU720914 M786444:M786450 JI786444:JI786450 TE786444:TE786450 ADA786444:ADA786450 AMW786444:AMW786450 AWS786444:AWS786450 BGO786444:BGO786450 BQK786444:BQK786450 CAG786444:CAG786450 CKC786444:CKC786450 CTY786444:CTY786450 DDU786444:DDU786450 DNQ786444:DNQ786450 DXM786444:DXM786450 EHI786444:EHI786450 ERE786444:ERE786450 FBA786444:FBA786450 FKW786444:FKW786450 FUS786444:FUS786450 GEO786444:GEO786450 GOK786444:GOK786450 GYG786444:GYG786450 HIC786444:HIC786450 HRY786444:HRY786450 IBU786444:IBU786450 ILQ786444:ILQ786450 IVM786444:IVM786450 JFI786444:JFI786450 JPE786444:JPE786450 JZA786444:JZA786450 KIW786444:KIW786450 KSS786444:KSS786450 LCO786444:LCO786450 LMK786444:LMK786450 LWG786444:LWG786450 MGC786444:MGC786450 MPY786444:MPY786450 MZU786444:MZU786450 NJQ786444:NJQ786450 NTM786444:NTM786450 ODI786444:ODI786450 ONE786444:ONE786450 OXA786444:OXA786450 PGW786444:PGW786450 PQS786444:PQS786450 QAO786444:QAO786450 QKK786444:QKK786450 QUG786444:QUG786450 REC786444:REC786450 RNY786444:RNY786450 RXU786444:RXU786450 SHQ786444:SHQ786450 SRM786444:SRM786450 TBI786444:TBI786450 TLE786444:TLE786450 TVA786444:TVA786450 UEW786444:UEW786450 UOS786444:UOS786450 UYO786444:UYO786450 VIK786444:VIK786450 VSG786444:VSG786450 WCC786444:WCC786450 WLY786444:WLY786450 WVU786444:WVU786450 M851980:M851986 JI851980:JI851986 TE851980:TE851986 ADA851980:ADA851986 AMW851980:AMW851986 AWS851980:AWS851986 BGO851980:BGO851986 BQK851980:BQK851986 CAG851980:CAG851986 CKC851980:CKC851986 CTY851980:CTY851986 DDU851980:DDU851986 DNQ851980:DNQ851986 DXM851980:DXM851986 EHI851980:EHI851986 ERE851980:ERE851986 FBA851980:FBA851986 FKW851980:FKW851986 FUS851980:FUS851986 GEO851980:GEO851986 GOK851980:GOK851986 GYG851980:GYG851986 HIC851980:HIC851986 HRY851980:HRY851986 IBU851980:IBU851986 ILQ851980:ILQ851986 IVM851980:IVM851986 JFI851980:JFI851986 JPE851980:JPE851986 JZA851980:JZA851986 KIW851980:KIW851986 KSS851980:KSS851986 LCO851980:LCO851986 LMK851980:LMK851986 LWG851980:LWG851986 MGC851980:MGC851986 MPY851980:MPY851986 MZU851980:MZU851986 NJQ851980:NJQ851986 NTM851980:NTM851986 ODI851980:ODI851986 ONE851980:ONE851986 OXA851980:OXA851986 PGW851980:PGW851986 PQS851980:PQS851986 QAO851980:QAO851986 QKK851980:QKK851986 QUG851980:QUG851986 REC851980:REC851986 RNY851980:RNY851986 RXU851980:RXU851986 SHQ851980:SHQ851986 SRM851980:SRM851986 TBI851980:TBI851986 TLE851980:TLE851986 TVA851980:TVA851986 UEW851980:UEW851986 UOS851980:UOS851986 UYO851980:UYO851986 VIK851980:VIK851986 VSG851980:VSG851986 WCC851980:WCC851986 WLY851980:WLY851986 WVU851980:WVU851986 M917516:M917522 JI917516:JI917522 TE917516:TE917522 ADA917516:ADA917522 AMW917516:AMW917522 AWS917516:AWS917522 BGO917516:BGO917522 BQK917516:BQK917522 CAG917516:CAG917522 CKC917516:CKC917522 CTY917516:CTY917522 DDU917516:DDU917522 DNQ917516:DNQ917522 DXM917516:DXM917522 EHI917516:EHI917522 ERE917516:ERE917522 FBA917516:FBA917522 FKW917516:FKW917522 FUS917516:FUS917522 GEO917516:GEO917522 GOK917516:GOK917522 GYG917516:GYG917522 HIC917516:HIC917522 HRY917516:HRY917522 IBU917516:IBU917522 ILQ917516:ILQ917522 IVM917516:IVM917522 JFI917516:JFI917522 JPE917516:JPE917522 JZA917516:JZA917522 KIW917516:KIW917522 KSS917516:KSS917522 LCO917516:LCO917522 LMK917516:LMK917522 LWG917516:LWG917522 MGC917516:MGC917522 MPY917516:MPY917522 MZU917516:MZU917522 NJQ917516:NJQ917522 NTM917516:NTM917522 ODI917516:ODI917522 ONE917516:ONE917522 OXA917516:OXA917522 PGW917516:PGW917522 PQS917516:PQS917522 QAO917516:QAO917522 QKK917516:QKK917522 QUG917516:QUG917522 REC917516:REC917522 RNY917516:RNY917522 RXU917516:RXU917522 SHQ917516:SHQ917522 SRM917516:SRM917522 TBI917516:TBI917522 TLE917516:TLE917522 TVA917516:TVA917522 UEW917516:UEW917522 UOS917516:UOS917522 UYO917516:UYO917522 VIK917516:VIK917522 VSG917516:VSG917522 WCC917516:WCC917522 WLY917516:WLY917522 WVU917516:WVU917522 M983052:M983058 JI983052:JI983058 TE983052:TE983058 ADA983052:ADA983058 AMW983052:AMW983058 AWS983052:AWS983058 BGO983052:BGO983058 BQK983052:BQK983058 CAG983052:CAG983058 CKC983052:CKC983058 CTY983052:CTY983058 DDU983052:DDU983058 DNQ983052:DNQ983058 DXM983052:DXM983058 EHI983052:EHI983058 ERE983052:ERE983058 FBA983052:FBA983058 FKW983052:FKW983058 FUS983052:FUS983058 GEO983052:GEO983058 GOK983052:GOK983058 GYG983052:GYG983058 HIC983052:HIC983058 HRY983052:HRY983058 IBU983052:IBU983058 ILQ983052:ILQ983058 IVM983052:IVM983058 JFI983052:JFI983058 JPE983052:JPE983058 JZA983052:JZA983058 KIW983052:KIW983058 KSS983052:KSS983058 LCO983052:LCO983058 LMK983052:LMK983058 LWG983052:LWG983058 MGC983052:MGC983058 MPY983052:MPY983058 MZU983052:MZU983058 NJQ983052:NJQ983058 NTM983052:NTM983058 ODI983052:ODI983058 ONE983052:ONE983058 OXA983052:OXA983058 PGW983052:PGW983058 PQS983052:PQS983058 QAO983052:QAO983058 QKK983052:QKK983058 QUG983052:QUG983058 REC983052:REC983058 RNY983052:RNY983058 RXU983052:RXU983058 SHQ983052:SHQ983058 SRM983052:SRM983058 TBI983052:TBI983058 TLE983052:TLE983058 TVA983052:TVA983058 UEW983052:UEW983058 UOS983052:UOS983058 UYO983052:UYO983058 VIK983052:VIK983058 VSG983052:VSG983058 WCC983052:WCC983058 WLY983052:WLY983058 WVU983052:WVU983058">
      <formula1>#REF!</formula1>
    </dataValidation>
  </dataValidations>
  <hyperlinks>
    <hyperlink ref="B29" r:id="rId1"/>
    <hyperlink ref="H29" r:id="rId2"/>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T27"/>
  <sheetViews>
    <sheetView topLeftCell="AC1" workbookViewId="0">
      <selection activeCell="AI1" sqref="AI1:AL1048576"/>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2"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1.7109375" style="1" customWidth="1"/>
    <col min="28" max="28" width="20.85546875" style="1" customWidth="1"/>
    <col min="29" max="29" width="22.28515625" style="1" customWidth="1"/>
    <col min="30" max="30" width="22.5703125" style="1" customWidth="1"/>
    <col min="31" max="31" width="15.140625" style="1" customWidth="1"/>
    <col min="32" max="32" width="27.85546875" style="1" customWidth="1"/>
    <col min="33" max="33" width="19.140625" style="1" customWidth="1"/>
    <col min="34" max="34" width="16.140625" style="1" customWidth="1"/>
    <col min="35" max="16384" width="11.42578125" style="1"/>
  </cols>
  <sheetData>
    <row r="1" spans="1:34 16364:16367" s="119" customFormat="1" ht="12.75" x14ac:dyDescent="0.25">
      <c r="A1" s="595"/>
      <c r="B1" s="598" t="s">
        <v>227</v>
      </c>
      <c r="C1" s="599"/>
      <c r="D1" s="598" t="s">
        <v>228</v>
      </c>
      <c r="E1" s="602"/>
      <c r="F1" s="602"/>
      <c r="G1" s="602"/>
      <c r="H1" s="602"/>
      <c r="I1" s="602"/>
      <c r="J1" s="602"/>
      <c r="K1" s="602"/>
      <c r="L1" s="602"/>
      <c r="M1" s="602"/>
      <c r="N1" s="602"/>
      <c r="O1" s="602"/>
      <c r="P1" s="602"/>
      <c r="Q1" s="602"/>
      <c r="R1" s="602"/>
      <c r="S1" s="602"/>
      <c r="T1" s="602"/>
      <c r="U1" s="602"/>
      <c r="V1" s="602"/>
      <c r="W1" s="602"/>
      <c r="X1" s="602"/>
      <c r="Y1" s="602"/>
      <c r="Z1" s="602"/>
      <c r="AA1" s="602"/>
      <c r="AB1" s="602"/>
      <c r="AC1" s="602"/>
      <c r="AD1" s="599"/>
      <c r="AE1" s="587" t="s">
        <v>229</v>
      </c>
      <c r="AF1" s="588"/>
      <c r="AG1" s="587" t="s">
        <v>230</v>
      </c>
      <c r="AH1" s="588"/>
      <c r="XEJ1" s="120" t="s">
        <v>1</v>
      </c>
      <c r="XEK1" s="121" t="s">
        <v>2</v>
      </c>
      <c r="XEL1" s="122"/>
    </row>
    <row r="2" spans="1:34 16364:16367" s="119" customFormat="1" ht="12.75" x14ac:dyDescent="0.25">
      <c r="A2" s="596"/>
      <c r="B2" s="600"/>
      <c r="C2" s="601"/>
      <c r="D2" s="600"/>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1"/>
      <c r="AE2" s="587" t="s">
        <v>231</v>
      </c>
      <c r="AF2" s="588"/>
      <c r="AG2" s="587">
        <v>4</v>
      </c>
      <c r="AH2" s="588"/>
      <c r="XEJ2" s="119" t="s">
        <v>17</v>
      </c>
      <c r="XEK2" s="119">
        <v>5</v>
      </c>
      <c r="XEL2" s="122"/>
    </row>
    <row r="3" spans="1:34 16364:16367" s="119" customFormat="1" ht="12.75" x14ac:dyDescent="0.25">
      <c r="A3" s="596"/>
      <c r="B3" s="598" t="s">
        <v>232</v>
      </c>
      <c r="C3" s="599"/>
      <c r="D3" s="598" t="s">
        <v>233</v>
      </c>
      <c r="E3" s="602"/>
      <c r="F3" s="602"/>
      <c r="G3" s="602"/>
      <c r="H3" s="602"/>
      <c r="I3" s="602"/>
      <c r="J3" s="602"/>
      <c r="K3" s="602"/>
      <c r="L3" s="602"/>
      <c r="M3" s="602"/>
      <c r="N3" s="602"/>
      <c r="O3" s="602"/>
      <c r="P3" s="602"/>
      <c r="Q3" s="602"/>
      <c r="R3" s="602"/>
      <c r="S3" s="602"/>
      <c r="T3" s="602"/>
      <c r="U3" s="602"/>
      <c r="V3" s="602"/>
      <c r="W3" s="602"/>
      <c r="X3" s="602"/>
      <c r="Y3" s="602"/>
      <c r="Z3" s="602"/>
      <c r="AA3" s="602"/>
      <c r="AB3" s="602"/>
      <c r="AC3" s="602"/>
      <c r="AD3" s="599"/>
      <c r="AE3" s="587" t="s">
        <v>234</v>
      </c>
      <c r="AF3" s="588"/>
      <c r="AG3" s="587"/>
      <c r="AH3" s="588"/>
      <c r="XEJ3" s="119" t="s">
        <v>16</v>
      </c>
      <c r="XEK3" s="119">
        <v>4</v>
      </c>
      <c r="XEL3" s="122"/>
    </row>
    <row r="4" spans="1:34 16364:16367" s="119" customFormat="1" ht="12.75" x14ac:dyDescent="0.25">
      <c r="A4" s="597"/>
      <c r="B4" s="600"/>
      <c r="C4" s="601"/>
      <c r="D4" s="600"/>
      <c r="E4" s="603"/>
      <c r="F4" s="603"/>
      <c r="G4" s="603"/>
      <c r="H4" s="603"/>
      <c r="I4" s="603"/>
      <c r="J4" s="603"/>
      <c r="K4" s="603"/>
      <c r="L4" s="603"/>
      <c r="M4" s="603"/>
      <c r="N4" s="603"/>
      <c r="O4" s="603"/>
      <c r="P4" s="603"/>
      <c r="Q4" s="603"/>
      <c r="R4" s="603"/>
      <c r="S4" s="603"/>
      <c r="T4" s="603"/>
      <c r="U4" s="603"/>
      <c r="V4" s="603"/>
      <c r="W4" s="603"/>
      <c r="X4" s="603"/>
      <c r="Y4" s="603"/>
      <c r="Z4" s="603"/>
      <c r="AA4" s="603"/>
      <c r="AB4" s="603"/>
      <c r="AC4" s="603"/>
      <c r="AD4" s="601"/>
      <c r="AE4" s="587" t="s">
        <v>235</v>
      </c>
      <c r="AF4" s="588"/>
      <c r="AG4" s="589">
        <v>43347</v>
      </c>
      <c r="AH4" s="588"/>
      <c r="XEJ4" s="119" t="s">
        <v>15</v>
      </c>
      <c r="XEK4" s="119">
        <v>3</v>
      </c>
      <c r="XEL4" s="122"/>
    </row>
    <row r="5" spans="1:34 16364:16367" s="29" customFormat="1" ht="16.5" thickBot="1" x14ac:dyDescent="0.3">
      <c r="A5" s="590" t="s">
        <v>53</v>
      </c>
      <c r="B5" s="590"/>
      <c r="C5" s="591">
        <v>43707</v>
      </c>
      <c r="D5" s="592"/>
      <c r="E5" s="592"/>
      <c r="F5" s="571"/>
      <c r="G5" s="571"/>
      <c r="H5" s="571"/>
      <c r="I5" s="571"/>
      <c r="J5" s="571"/>
      <c r="K5" s="571"/>
      <c r="L5" s="571"/>
      <c r="M5" s="307" t="s">
        <v>67</v>
      </c>
      <c r="N5" s="307"/>
      <c r="O5" s="307"/>
      <c r="P5" s="307"/>
      <c r="Q5" s="307"/>
      <c r="R5" s="307"/>
      <c r="S5" s="307"/>
      <c r="T5" s="307"/>
      <c r="U5" s="307"/>
      <c r="V5" s="308"/>
      <c r="W5" s="123"/>
      <c r="X5" s="124" t="s">
        <v>63</v>
      </c>
      <c r="Y5" s="125"/>
      <c r="Z5" s="126"/>
      <c r="AA5" s="124" t="s">
        <v>64</v>
      </c>
      <c r="AB5" s="126"/>
      <c r="AC5" s="124" t="s">
        <v>65</v>
      </c>
      <c r="AD5" s="126" t="s">
        <v>76</v>
      </c>
      <c r="AE5" s="593" t="s">
        <v>66</v>
      </c>
      <c r="AF5" s="594"/>
      <c r="AG5" s="127"/>
      <c r="AH5" s="123"/>
      <c r="XEJ5" s="286" t="s">
        <v>0</v>
      </c>
      <c r="XEK5" s="287"/>
    </row>
    <row r="6" spans="1:34 16364:16367" s="29" customFormat="1" x14ac:dyDescent="0.25">
      <c r="A6" s="330" t="s">
        <v>46</v>
      </c>
      <c r="B6" s="331"/>
      <c r="C6" s="331"/>
      <c r="D6" s="331"/>
      <c r="E6" s="332"/>
      <c r="F6" s="333" t="s">
        <v>21</v>
      </c>
      <c r="G6" s="334"/>
      <c r="H6" s="334"/>
      <c r="I6" s="334"/>
      <c r="J6" s="334"/>
      <c r="K6" s="334"/>
      <c r="L6" s="334"/>
      <c r="M6" s="334"/>
      <c r="N6" s="334"/>
      <c r="O6" s="334"/>
      <c r="P6" s="334"/>
      <c r="Q6" s="334"/>
      <c r="R6" s="334"/>
      <c r="S6" s="334"/>
      <c r="T6" s="334"/>
      <c r="U6" s="334"/>
      <c r="V6" s="334"/>
      <c r="W6" s="334"/>
      <c r="X6" s="334"/>
      <c r="Y6" s="334"/>
      <c r="Z6" s="335"/>
      <c r="AA6" s="268" t="s">
        <v>43</v>
      </c>
      <c r="AB6" s="269"/>
      <c r="AC6" s="269"/>
      <c r="AD6" s="270"/>
      <c r="AE6" s="277" t="s">
        <v>33</v>
      </c>
      <c r="AF6" s="278"/>
      <c r="AG6" s="278"/>
      <c r="AH6" s="279"/>
      <c r="XEJ6" s="286" t="s">
        <v>2</v>
      </c>
      <c r="XEK6" s="287"/>
    </row>
    <row r="7" spans="1:34 16364:16367" s="9" customFormat="1" ht="15" customHeight="1" x14ac:dyDescent="0.25">
      <c r="A7" s="288" t="s">
        <v>49</v>
      </c>
      <c r="B7" s="290" t="s">
        <v>50</v>
      </c>
      <c r="C7" s="293" t="s">
        <v>34</v>
      </c>
      <c r="D7" s="293" t="s">
        <v>35</v>
      </c>
      <c r="E7" s="294" t="s">
        <v>36</v>
      </c>
      <c r="F7" s="311" t="s">
        <v>68</v>
      </c>
      <c r="G7" s="312"/>
      <c r="H7" s="312"/>
      <c r="I7" s="312"/>
      <c r="J7" s="312"/>
      <c r="K7" s="313" t="s">
        <v>24</v>
      </c>
      <c r="L7" s="316" t="s">
        <v>23</v>
      </c>
      <c r="M7" s="317"/>
      <c r="N7" s="317"/>
      <c r="O7" s="317"/>
      <c r="P7" s="317"/>
      <c r="Q7" s="317"/>
      <c r="R7" s="317"/>
      <c r="S7" s="317"/>
      <c r="T7" s="317"/>
      <c r="U7" s="317"/>
      <c r="V7" s="317"/>
      <c r="W7" s="317"/>
      <c r="X7" s="317"/>
      <c r="Y7" s="317"/>
      <c r="Z7" s="318"/>
      <c r="AA7" s="271"/>
      <c r="AB7" s="272"/>
      <c r="AC7" s="272"/>
      <c r="AD7" s="273"/>
      <c r="AE7" s="280"/>
      <c r="AF7" s="281"/>
      <c r="AG7" s="281"/>
      <c r="AH7" s="282"/>
      <c r="XEJ7" s="8" t="s">
        <v>18</v>
      </c>
      <c r="XEK7" s="8" t="s">
        <v>20</v>
      </c>
      <c r="XEL7" s="8" t="s">
        <v>19</v>
      </c>
    </row>
    <row r="8" spans="1:34 16364:16367" s="9" customFormat="1" ht="15" customHeight="1" x14ac:dyDescent="0.25">
      <c r="A8" s="288"/>
      <c r="B8" s="291"/>
      <c r="C8" s="293"/>
      <c r="D8" s="293"/>
      <c r="E8" s="294"/>
      <c r="F8" s="319" t="s">
        <v>37</v>
      </c>
      <c r="G8" s="320"/>
      <c r="H8" s="320"/>
      <c r="I8" s="320"/>
      <c r="J8" s="320"/>
      <c r="K8" s="314"/>
      <c r="L8" s="321" t="s">
        <v>47</v>
      </c>
      <c r="M8" s="323" t="s">
        <v>22</v>
      </c>
      <c r="N8" s="10"/>
      <c r="O8" s="11"/>
      <c r="P8" s="11"/>
      <c r="Q8" s="11"/>
      <c r="R8" s="11"/>
      <c r="S8" s="11"/>
      <c r="T8" s="11"/>
      <c r="U8" s="325" t="s">
        <v>39</v>
      </c>
      <c r="V8" s="327" t="s">
        <v>38</v>
      </c>
      <c r="W8" s="328"/>
      <c r="X8" s="328"/>
      <c r="Y8" s="328"/>
      <c r="Z8" s="329"/>
      <c r="AA8" s="274"/>
      <c r="AB8" s="275"/>
      <c r="AC8" s="275"/>
      <c r="AD8" s="276"/>
      <c r="AE8" s="283"/>
      <c r="AF8" s="284"/>
      <c r="AG8" s="284"/>
      <c r="AH8" s="285"/>
      <c r="XEJ8" s="9">
        <v>5</v>
      </c>
      <c r="XEK8" s="9">
        <v>10</v>
      </c>
      <c r="XEL8" s="9">
        <v>20</v>
      </c>
    </row>
    <row r="9" spans="1:34 16364:16367" s="9" customFormat="1" ht="30" x14ac:dyDescent="0.25">
      <c r="A9" s="289"/>
      <c r="B9" s="292"/>
      <c r="C9" s="290"/>
      <c r="D9" s="290"/>
      <c r="E9" s="295"/>
      <c r="F9" s="37" t="s">
        <v>8</v>
      </c>
      <c r="G9" s="38" t="s">
        <v>54</v>
      </c>
      <c r="H9" s="104" t="s">
        <v>69</v>
      </c>
      <c r="I9" s="39" t="s">
        <v>55</v>
      </c>
      <c r="J9" s="7" t="s">
        <v>10</v>
      </c>
      <c r="K9" s="315"/>
      <c r="L9" s="322"/>
      <c r="M9" s="324"/>
      <c r="N9" s="12"/>
      <c r="O9" s="12" t="s">
        <v>60</v>
      </c>
      <c r="P9" s="12" t="s">
        <v>61</v>
      </c>
      <c r="Q9" s="12" t="s">
        <v>59</v>
      </c>
      <c r="R9" s="12" t="s">
        <v>56</v>
      </c>
      <c r="S9" s="12" t="s">
        <v>57</v>
      </c>
      <c r="T9" s="12" t="s">
        <v>58</v>
      </c>
      <c r="U9" s="326"/>
      <c r="V9" s="13" t="s">
        <v>8</v>
      </c>
      <c r="W9" s="14" t="s">
        <v>54</v>
      </c>
      <c r="X9" s="5" t="s">
        <v>9</v>
      </c>
      <c r="Y9" s="15" t="s">
        <v>55</v>
      </c>
      <c r="Z9" s="40" t="s">
        <v>10</v>
      </c>
      <c r="AA9" s="47" t="s">
        <v>51</v>
      </c>
      <c r="AB9" s="16" t="s">
        <v>40</v>
      </c>
      <c r="AC9" s="105" t="s">
        <v>41</v>
      </c>
      <c r="AD9" s="103" t="s">
        <v>42</v>
      </c>
      <c r="AE9" s="45" t="s">
        <v>26</v>
      </c>
      <c r="AF9" s="17" t="s">
        <v>70</v>
      </c>
      <c r="AG9" s="18" t="s">
        <v>44</v>
      </c>
      <c r="AH9" s="46" t="s">
        <v>45</v>
      </c>
      <c r="XEJ9" s="9" t="s">
        <v>11</v>
      </c>
      <c r="XEK9" s="9" t="s">
        <v>12</v>
      </c>
      <c r="XEL9" s="9" t="s">
        <v>9</v>
      </c>
      <c r="XEM9" s="9" t="s">
        <v>8</v>
      </c>
    </row>
    <row r="10" spans="1:34 16364:16367" s="131" customFormat="1" ht="30" x14ac:dyDescent="0.25">
      <c r="A10" s="604" t="s">
        <v>236</v>
      </c>
      <c r="B10" s="604" t="s">
        <v>237</v>
      </c>
      <c r="C10" s="604" t="s">
        <v>238</v>
      </c>
      <c r="D10" s="604" t="s">
        <v>239</v>
      </c>
      <c r="E10" s="604" t="s">
        <v>240</v>
      </c>
      <c r="F10" s="607" t="s">
        <v>16</v>
      </c>
      <c r="G10" s="547" t="str">
        <f>IF(F10="(1) RARA VEZ","1", IF(F10="(2) IMPROBABLE","2",IF(F10="(3) POSIBLE","3",IF(F10="(4) PROBABLE","4",IF(F10="(5) CASI SEGURO","5","")))))</f>
        <v>4</v>
      </c>
      <c r="H10" s="616" t="s">
        <v>20</v>
      </c>
      <c r="I10" s="617" t="str">
        <f>IF(H10="(5) MODERADO","5", IF(H10="(10) MAYOR","10",IF(H10="(20) CATASTROFICO","20","")))</f>
        <v>10</v>
      </c>
      <c r="J10" s="619">
        <f>G10*I10</f>
        <v>40</v>
      </c>
      <c r="K10" s="621" t="s">
        <v>241</v>
      </c>
      <c r="L10" s="128" t="s">
        <v>6</v>
      </c>
      <c r="M10" s="129" t="s">
        <v>11</v>
      </c>
      <c r="N10" s="130">
        <f>IF(M10="SÍ",15,"0")</f>
        <v>15</v>
      </c>
      <c r="O10" s="624">
        <f>SUM(N10:N16)</f>
        <v>40</v>
      </c>
      <c r="P10" s="613">
        <f>IF(AND($O10&gt;=0,$O10&lt;=50),0,IF(AND($O10&gt;50,$O10&lt;=75),1,IF(AND($O10&gt;75,$O10&lt;=100),2,"")))</f>
        <v>0</v>
      </c>
      <c r="Q10" s="613">
        <f>$G10-$P10</f>
        <v>4</v>
      </c>
      <c r="R10" s="614">
        <f>IF($Q10&lt;=0,1,$Q10)</f>
        <v>4</v>
      </c>
      <c r="S10" s="613">
        <f>$I10-$P10</f>
        <v>10</v>
      </c>
      <c r="T10" s="614" t="str">
        <f>IF($S10=19,10,IF($S10=18,5,IF($S10=9,5,IF($S10=8,5,I10))))</f>
        <v>10</v>
      </c>
      <c r="U10" s="615" t="s">
        <v>8</v>
      </c>
      <c r="V10" s="655" t="str">
        <f>IF(AND($U10="PROBABILIDAD",$R10=1),#REF!,IF(AND($U10="PROBABILIDAD",$R10=2),#REF!,IF(AND($U10="PROBABILIDAD",$R10=3),$XEJ$4,IF(AND($U10="PROBABILIDAD",$R10=4),$XEJ$3,IF(AND($U10="PROBABILIDAD",$R10=5),$XEJ$2,$F10)))))</f>
        <v>(4) PROBABLE</v>
      </c>
      <c r="W10" s="656">
        <f>IF($U10="PROBABILIDAD",$R10,$G10)</f>
        <v>4</v>
      </c>
      <c r="X10" s="657" t="str">
        <f>IF(AND($U10="IMPACTO",$S10=18),$XEJ$7,IF(AND($U10="IMPACTO",$S10=19),$XEK$7,IF(AND($U10="IMPACTO",$S10=20),$XEL$7,IF(AND($U10="IMPACTO",$S10&lt;10),$XEJ$7,$H10))))</f>
        <v>(10) MAYOR</v>
      </c>
      <c r="Y10" s="658" t="str">
        <f>IF($U10="IMPACTO",$T10,$I10)</f>
        <v>10</v>
      </c>
      <c r="Z10" s="608">
        <f>+W10*Y10</f>
        <v>40</v>
      </c>
      <c r="AA10" s="610" t="s">
        <v>242</v>
      </c>
      <c r="AB10" s="641">
        <v>43739</v>
      </c>
      <c r="AC10" s="644" t="s">
        <v>243</v>
      </c>
      <c r="AD10" s="647" t="s">
        <v>244</v>
      </c>
      <c r="AE10" s="198">
        <v>43707</v>
      </c>
      <c r="AF10" s="201" t="s">
        <v>245</v>
      </c>
      <c r="AG10" s="652" t="s">
        <v>246</v>
      </c>
      <c r="AH10" s="637" t="s">
        <v>247</v>
      </c>
    </row>
    <row r="11" spans="1:34 16364:16367" s="131" customFormat="1" ht="30" x14ac:dyDescent="0.25">
      <c r="A11" s="605"/>
      <c r="B11" s="605"/>
      <c r="C11" s="605"/>
      <c r="D11" s="605"/>
      <c r="E11" s="605"/>
      <c r="F11" s="607"/>
      <c r="G11" s="547"/>
      <c r="H11" s="616"/>
      <c r="I11" s="617"/>
      <c r="J11" s="620"/>
      <c r="K11" s="622"/>
      <c r="L11" s="128" t="s">
        <v>7</v>
      </c>
      <c r="M11" s="129" t="s">
        <v>11</v>
      </c>
      <c r="N11" s="130">
        <f>IF(M11="SÍ",5,"0")</f>
        <v>5</v>
      </c>
      <c r="O11" s="625"/>
      <c r="P11" s="613"/>
      <c r="Q11" s="613"/>
      <c r="R11" s="614"/>
      <c r="S11" s="613"/>
      <c r="T11" s="614"/>
      <c r="U11" s="615"/>
      <c r="V11" s="655"/>
      <c r="W11" s="656"/>
      <c r="X11" s="657"/>
      <c r="Y11" s="658"/>
      <c r="Z11" s="609"/>
      <c r="AA11" s="611"/>
      <c r="AB11" s="642"/>
      <c r="AC11" s="645"/>
      <c r="AD11" s="648"/>
      <c r="AE11" s="199"/>
      <c r="AF11" s="650"/>
      <c r="AG11" s="653"/>
      <c r="AH11" s="638"/>
    </row>
    <row r="12" spans="1:34 16364:16367" s="131" customFormat="1" x14ac:dyDescent="0.25">
      <c r="A12" s="605"/>
      <c r="B12" s="605"/>
      <c r="C12" s="605"/>
      <c r="D12" s="605"/>
      <c r="E12" s="605"/>
      <c r="F12" s="607"/>
      <c r="G12" s="547"/>
      <c r="H12" s="616"/>
      <c r="I12" s="617"/>
      <c r="J12" s="640" t="str">
        <f>IF(AND(J10&gt;=5,J10&lt;=10),"BAJA",IF(AND(J10&gt;=15,J10&lt;=25),"MODERADA",IF(AND(J10&gt;=30,J10&lt;=50),"ALTA",IF(AND(J10&gt;=60,J10&lt;=100),"EXTREMA",""))))</f>
        <v>ALTA</v>
      </c>
      <c r="K12" s="622"/>
      <c r="L12" s="132" t="s">
        <v>3</v>
      </c>
      <c r="M12" s="129" t="s">
        <v>12</v>
      </c>
      <c r="N12" s="130" t="str">
        <f>IF(M12="SÍ",15,"0")</f>
        <v>0</v>
      </c>
      <c r="O12" s="625"/>
      <c r="P12" s="613"/>
      <c r="Q12" s="613"/>
      <c r="R12" s="614"/>
      <c r="S12" s="613"/>
      <c r="T12" s="614"/>
      <c r="U12" s="615"/>
      <c r="V12" s="655"/>
      <c r="W12" s="656"/>
      <c r="X12" s="657"/>
      <c r="Y12" s="658"/>
      <c r="Z12" s="222" t="str">
        <f>IF(AND($Z10&gt;=5,$Z10&lt;=10),"BAJA",IF(AND($Z10&gt;=15,$Z10&lt;=25),"MODERADA",IF(AND($Z10&gt;=30,$Z10&lt;=50),"ALTA",IF(AND($Z10&gt;=60,$Z10&lt;=100),"EXTREMA",""))))</f>
        <v>ALTA</v>
      </c>
      <c r="AA12" s="611"/>
      <c r="AB12" s="642"/>
      <c r="AC12" s="645"/>
      <c r="AD12" s="648"/>
      <c r="AE12" s="199"/>
      <c r="AF12" s="650"/>
      <c r="AG12" s="653"/>
      <c r="AH12" s="638"/>
    </row>
    <row r="13" spans="1:34 16364:16367" s="131" customFormat="1" x14ac:dyDescent="0.25">
      <c r="A13" s="605"/>
      <c r="B13" s="605"/>
      <c r="C13" s="605"/>
      <c r="D13" s="605"/>
      <c r="E13" s="605"/>
      <c r="F13" s="607"/>
      <c r="G13" s="547"/>
      <c r="H13" s="616"/>
      <c r="I13" s="617"/>
      <c r="J13" s="640"/>
      <c r="K13" s="622"/>
      <c r="L13" s="132" t="s">
        <v>4</v>
      </c>
      <c r="M13" s="129" t="s">
        <v>11</v>
      </c>
      <c r="N13" s="130">
        <f>IF(M13="SÍ",10,"0")</f>
        <v>10</v>
      </c>
      <c r="O13" s="625"/>
      <c r="P13" s="613"/>
      <c r="Q13" s="613"/>
      <c r="R13" s="614"/>
      <c r="S13" s="613"/>
      <c r="T13" s="614"/>
      <c r="U13" s="615"/>
      <c r="V13" s="655"/>
      <c r="W13" s="656"/>
      <c r="X13" s="657"/>
      <c r="Y13" s="658"/>
      <c r="Z13" s="222"/>
      <c r="AA13" s="611"/>
      <c r="AB13" s="642"/>
      <c r="AC13" s="645"/>
      <c r="AD13" s="648"/>
      <c r="AE13" s="199"/>
      <c r="AF13" s="650"/>
      <c r="AG13" s="653"/>
      <c r="AH13" s="638"/>
    </row>
    <row r="14" spans="1:34 16364:16367" s="131" customFormat="1" ht="30" x14ac:dyDescent="0.25">
      <c r="A14" s="605"/>
      <c r="B14" s="605"/>
      <c r="C14" s="605"/>
      <c r="D14" s="605"/>
      <c r="E14" s="605"/>
      <c r="F14" s="607"/>
      <c r="G14" s="547"/>
      <c r="H14" s="616"/>
      <c r="I14" s="617"/>
      <c r="J14" s="640"/>
      <c r="K14" s="622"/>
      <c r="L14" s="128" t="s">
        <v>31</v>
      </c>
      <c r="M14" s="129" t="s">
        <v>12</v>
      </c>
      <c r="N14" s="130" t="str">
        <f>IF(M14="SÍ",15,"0")</f>
        <v>0</v>
      </c>
      <c r="O14" s="625"/>
      <c r="P14" s="613"/>
      <c r="Q14" s="613"/>
      <c r="R14" s="614"/>
      <c r="S14" s="613"/>
      <c r="T14" s="614"/>
      <c r="U14" s="615"/>
      <c r="V14" s="655"/>
      <c r="W14" s="656"/>
      <c r="X14" s="657"/>
      <c r="Y14" s="658"/>
      <c r="Z14" s="222"/>
      <c r="AA14" s="611"/>
      <c r="AB14" s="642"/>
      <c r="AC14" s="645"/>
      <c r="AD14" s="648"/>
      <c r="AE14" s="199"/>
      <c r="AF14" s="650"/>
      <c r="AG14" s="653"/>
      <c r="AH14" s="638"/>
    </row>
    <row r="15" spans="1:34 16364:16367" s="131" customFormat="1" ht="30" x14ac:dyDescent="0.25">
      <c r="A15" s="605"/>
      <c r="B15" s="605"/>
      <c r="C15" s="605"/>
      <c r="D15" s="605"/>
      <c r="E15" s="605"/>
      <c r="F15" s="607"/>
      <c r="G15" s="547"/>
      <c r="H15" s="616"/>
      <c r="I15" s="617"/>
      <c r="J15" s="640"/>
      <c r="K15" s="622"/>
      <c r="L15" s="128" t="s">
        <v>5</v>
      </c>
      <c r="M15" s="129" t="s">
        <v>11</v>
      </c>
      <c r="N15" s="130">
        <f>IF(M15="SÍ",10,"0")</f>
        <v>10</v>
      </c>
      <c r="O15" s="625"/>
      <c r="P15" s="613"/>
      <c r="Q15" s="613"/>
      <c r="R15" s="614"/>
      <c r="S15" s="613"/>
      <c r="T15" s="614"/>
      <c r="U15" s="615"/>
      <c r="V15" s="655"/>
      <c r="W15" s="656"/>
      <c r="X15" s="657"/>
      <c r="Y15" s="658"/>
      <c r="Z15" s="222"/>
      <c r="AA15" s="611"/>
      <c r="AB15" s="642"/>
      <c r="AC15" s="645"/>
      <c r="AD15" s="648"/>
      <c r="AE15" s="199"/>
      <c r="AF15" s="650"/>
      <c r="AG15" s="653"/>
      <c r="AH15" s="638"/>
    </row>
    <row r="16" spans="1:34 16364:16367" s="131" customFormat="1" ht="30" x14ac:dyDescent="0.25">
      <c r="A16" s="606"/>
      <c r="B16" s="606"/>
      <c r="C16" s="606"/>
      <c r="D16" s="606"/>
      <c r="E16" s="606"/>
      <c r="F16" s="607"/>
      <c r="G16" s="547"/>
      <c r="H16" s="616"/>
      <c r="I16" s="618"/>
      <c r="J16" s="640"/>
      <c r="K16" s="623"/>
      <c r="L16" s="128" t="s">
        <v>30</v>
      </c>
      <c r="M16" s="129" t="s">
        <v>12</v>
      </c>
      <c r="N16" s="130" t="str">
        <f>IF(M16="SÍ",30,"0")</f>
        <v>0</v>
      </c>
      <c r="O16" s="625"/>
      <c r="P16" s="613"/>
      <c r="Q16" s="613"/>
      <c r="R16" s="614"/>
      <c r="S16" s="613"/>
      <c r="T16" s="614"/>
      <c r="U16" s="615"/>
      <c r="V16" s="655"/>
      <c r="W16" s="656"/>
      <c r="X16" s="657"/>
      <c r="Y16" s="659"/>
      <c r="Z16" s="222"/>
      <c r="AA16" s="612"/>
      <c r="AB16" s="643"/>
      <c r="AC16" s="646"/>
      <c r="AD16" s="649"/>
      <c r="AE16" s="200"/>
      <c r="AF16" s="651"/>
      <c r="AG16" s="654"/>
      <c r="AH16" s="639"/>
    </row>
    <row r="17" spans="1:16374" ht="21.75" customHeight="1" x14ac:dyDescent="0.25">
      <c r="A17" s="180" t="s">
        <v>29</v>
      </c>
      <c r="B17" s="180"/>
      <c r="C17" s="181"/>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row>
    <row r="18" spans="1:16374" ht="27.75" customHeight="1" x14ac:dyDescent="0.25">
      <c r="A18" s="182" t="s">
        <v>71</v>
      </c>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4"/>
      <c r="AC18" s="185" t="s">
        <v>48</v>
      </c>
      <c r="AD18" s="185"/>
      <c r="AE18" s="185"/>
      <c r="AF18" s="185" t="s">
        <v>25</v>
      </c>
      <c r="AG18" s="185"/>
      <c r="AH18" s="185"/>
    </row>
    <row r="19" spans="1:16374" s="133" customFormat="1" ht="26.25" customHeight="1" x14ac:dyDescent="0.25">
      <c r="A19" s="626" t="s">
        <v>248</v>
      </c>
      <c r="B19" s="627"/>
      <c r="C19" s="627"/>
      <c r="D19" s="627"/>
      <c r="E19" s="627"/>
      <c r="F19" s="627"/>
      <c r="G19" s="627"/>
      <c r="H19" s="627"/>
      <c r="I19" s="627"/>
      <c r="J19" s="627"/>
      <c r="K19" s="627"/>
      <c r="L19" s="627"/>
      <c r="M19" s="627"/>
      <c r="N19" s="627"/>
      <c r="O19" s="627"/>
      <c r="P19" s="627"/>
      <c r="Q19" s="627"/>
      <c r="R19" s="627"/>
      <c r="S19" s="627"/>
      <c r="T19" s="627"/>
      <c r="U19" s="627"/>
      <c r="V19" s="627"/>
      <c r="W19" s="627"/>
      <c r="X19" s="627"/>
      <c r="Y19" s="627"/>
      <c r="Z19" s="627"/>
      <c r="AA19" s="627"/>
      <c r="AB19" s="628"/>
      <c r="AC19" s="629">
        <v>43496</v>
      </c>
      <c r="AD19" s="630"/>
      <c r="AE19" s="631"/>
      <c r="AF19" s="632" t="s">
        <v>249</v>
      </c>
      <c r="AG19" s="630"/>
      <c r="AH19" s="631"/>
    </row>
    <row r="20" spans="1:16374" s="133" customFormat="1" ht="30" customHeight="1" x14ac:dyDescent="0.25">
      <c r="A20" s="633" t="s">
        <v>250</v>
      </c>
      <c r="B20" s="634"/>
      <c r="C20" s="634"/>
      <c r="D20" s="634"/>
      <c r="E20" s="634"/>
      <c r="F20" s="634"/>
      <c r="G20" s="634"/>
      <c r="H20" s="634"/>
      <c r="I20" s="634"/>
      <c r="J20" s="634"/>
      <c r="K20" s="634"/>
      <c r="L20" s="634"/>
      <c r="M20" s="634"/>
      <c r="N20" s="634"/>
      <c r="O20" s="634"/>
      <c r="P20" s="634"/>
      <c r="Q20" s="634"/>
      <c r="R20" s="634"/>
      <c r="S20" s="634"/>
      <c r="T20" s="634"/>
      <c r="U20" s="634"/>
      <c r="V20" s="634"/>
      <c r="W20" s="634"/>
      <c r="X20" s="634"/>
      <c r="Y20" s="634"/>
      <c r="Z20" s="634"/>
      <c r="AA20" s="634"/>
      <c r="AB20" s="635"/>
      <c r="AC20" s="636"/>
      <c r="AD20" s="636"/>
      <c r="AE20" s="636"/>
      <c r="AF20" s="627" t="s">
        <v>251</v>
      </c>
      <c r="AG20" s="627"/>
      <c r="AH20" s="627"/>
      <c r="AI20" s="134"/>
      <c r="AJ20" s="134"/>
      <c r="AK20" s="134"/>
      <c r="AL20" s="134"/>
      <c r="AM20" s="134"/>
      <c r="AN20" s="134"/>
      <c r="AO20" s="134"/>
      <c r="AP20" s="134"/>
      <c r="AQ20" s="134"/>
      <c r="AR20" s="134"/>
      <c r="AS20" s="134"/>
      <c r="AT20" s="135"/>
      <c r="AU20" s="660"/>
      <c r="AV20" s="661"/>
      <c r="AW20" s="661"/>
      <c r="AX20" s="661"/>
      <c r="AY20" s="661"/>
      <c r="AZ20" s="661"/>
      <c r="BA20" s="661"/>
      <c r="BB20" s="661"/>
      <c r="BC20" s="661"/>
      <c r="BD20" s="661"/>
      <c r="BE20" s="661"/>
      <c r="BF20" s="661"/>
      <c r="BG20" s="661"/>
      <c r="BH20" s="661"/>
      <c r="BI20" s="661"/>
      <c r="BJ20" s="661"/>
      <c r="BK20" s="661"/>
      <c r="BL20" s="661"/>
      <c r="BM20" s="661"/>
      <c r="BN20" s="661"/>
      <c r="BO20" s="661"/>
      <c r="BP20" s="661"/>
      <c r="BQ20" s="661"/>
      <c r="BR20" s="661"/>
      <c r="BS20" s="661"/>
      <c r="BT20" s="661"/>
      <c r="BU20" s="661"/>
      <c r="BV20" s="662"/>
      <c r="BW20" s="660"/>
      <c r="BX20" s="661"/>
      <c r="BY20" s="661"/>
      <c r="BZ20" s="661"/>
      <c r="CA20" s="661"/>
      <c r="CB20" s="661"/>
      <c r="CC20" s="661"/>
      <c r="CD20" s="661"/>
      <c r="CE20" s="661"/>
      <c r="CF20" s="661"/>
      <c r="CG20" s="661"/>
      <c r="CH20" s="661"/>
      <c r="CI20" s="661"/>
      <c r="CJ20" s="661"/>
      <c r="CK20" s="661"/>
      <c r="CL20" s="661"/>
      <c r="CM20" s="661"/>
      <c r="CN20" s="661"/>
      <c r="CO20" s="661"/>
      <c r="CP20" s="661"/>
      <c r="CQ20" s="661"/>
      <c r="CR20" s="661"/>
      <c r="CS20" s="661"/>
      <c r="CT20" s="661"/>
      <c r="CU20" s="661"/>
      <c r="CV20" s="661"/>
      <c r="CW20" s="661"/>
      <c r="CX20" s="662"/>
      <c r="CY20" s="660"/>
      <c r="CZ20" s="661"/>
      <c r="DA20" s="661"/>
      <c r="DB20" s="661"/>
      <c r="DC20" s="661"/>
      <c r="DD20" s="661"/>
      <c r="DE20" s="661"/>
      <c r="DF20" s="661"/>
      <c r="DG20" s="661"/>
      <c r="DH20" s="661"/>
      <c r="DI20" s="661"/>
      <c r="DJ20" s="661"/>
      <c r="DK20" s="661"/>
      <c r="DL20" s="661"/>
      <c r="DM20" s="661"/>
      <c r="DN20" s="661"/>
      <c r="DO20" s="661"/>
      <c r="DP20" s="661"/>
      <c r="DQ20" s="661"/>
      <c r="DR20" s="661"/>
      <c r="DS20" s="661"/>
      <c r="DT20" s="661"/>
      <c r="DU20" s="661"/>
      <c r="DV20" s="661"/>
      <c r="DW20" s="661"/>
      <c r="DX20" s="661"/>
      <c r="DY20" s="661"/>
      <c r="DZ20" s="662"/>
      <c r="EA20" s="660"/>
      <c r="EB20" s="661"/>
      <c r="EC20" s="661"/>
      <c r="ED20" s="661"/>
      <c r="EE20" s="661"/>
      <c r="EF20" s="661"/>
      <c r="EG20" s="661"/>
      <c r="EH20" s="661"/>
      <c r="EI20" s="661"/>
      <c r="EJ20" s="661"/>
      <c r="EK20" s="661"/>
      <c r="EL20" s="661"/>
      <c r="EM20" s="661"/>
      <c r="EN20" s="661"/>
      <c r="EO20" s="661"/>
      <c r="EP20" s="661"/>
      <c r="EQ20" s="661"/>
      <c r="ER20" s="661"/>
      <c r="ES20" s="661"/>
      <c r="ET20" s="661"/>
      <c r="EU20" s="661"/>
      <c r="EV20" s="661"/>
      <c r="EW20" s="661"/>
      <c r="EX20" s="661"/>
      <c r="EY20" s="661"/>
      <c r="EZ20" s="661"/>
      <c r="FA20" s="661"/>
      <c r="FB20" s="662"/>
      <c r="FC20" s="660"/>
      <c r="FD20" s="661"/>
      <c r="FE20" s="661"/>
      <c r="FF20" s="661"/>
      <c r="FG20" s="661"/>
      <c r="FH20" s="661"/>
      <c r="FI20" s="661"/>
      <c r="FJ20" s="661"/>
      <c r="FK20" s="661"/>
      <c r="FL20" s="661"/>
      <c r="FM20" s="661"/>
      <c r="FN20" s="661"/>
      <c r="FO20" s="661"/>
      <c r="FP20" s="661"/>
      <c r="FQ20" s="661"/>
      <c r="FR20" s="661"/>
      <c r="FS20" s="661"/>
      <c r="FT20" s="661"/>
      <c r="FU20" s="661"/>
      <c r="FV20" s="661"/>
      <c r="FW20" s="661"/>
      <c r="FX20" s="661"/>
      <c r="FY20" s="661"/>
      <c r="FZ20" s="661"/>
      <c r="GA20" s="661"/>
      <c r="GB20" s="661"/>
      <c r="GC20" s="661"/>
      <c r="GD20" s="662"/>
      <c r="GE20" s="660"/>
      <c r="GF20" s="661"/>
      <c r="GG20" s="661"/>
      <c r="GH20" s="661"/>
      <c r="GI20" s="661"/>
      <c r="GJ20" s="661"/>
      <c r="GK20" s="661"/>
      <c r="GL20" s="661"/>
      <c r="GM20" s="661"/>
      <c r="GN20" s="661"/>
      <c r="GO20" s="661"/>
      <c r="GP20" s="661"/>
      <c r="GQ20" s="661"/>
      <c r="GR20" s="661"/>
      <c r="GS20" s="661"/>
      <c r="GT20" s="661"/>
      <c r="GU20" s="661"/>
      <c r="GV20" s="661"/>
      <c r="GW20" s="661"/>
      <c r="GX20" s="661"/>
      <c r="GY20" s="661"/>
      <c r="GZ20" s="661"/>
      <c r="HA20" s="661"/>
      <c r="HB20" s="661"/>
      <c r="HC20" s="661"/>
      <c r="HD20" s="661"/>
      <c r="HE20" s="661"/>
      <c r="HF20" s="662"/>
      <c r="HG20" s="660"/>
      <c r="HH20" s="661"/>
      <c r="HI20" s="661"/>
      <c r="HJ20" s="661"/>
      <c r="HK20" s="661"/>
      <c r="HL20" s="661"/>
      <c r="HM20" s="661"/>
      <c r="HN20" s="661"/>
      <c r="HO20" s="661"/>
      <c r="HP20" s="661"/>
      <c r="HQ20" s="661"/>
      <c r="HR20" s="661"/>
      <c r="HS20" s="661"/>
      <c r="HT20" s="661"/>
      <c r="HU20" s="661"/>
      <c r="HV20" s="661"/>
      <c r="HW20" s="661"/>
      <c r="HX20" s="661"/>
      <c r="HY20" s="661"/>
      <c r="HZ20" s="661"/>
      <c r="IA20" s="661"/>
      <c r="IB20" s="661"/>
      <c r="IC20" s="661"/>
      <c r="ID20" s="661"/>
      <c r="IE20" s="661"/>
      <c r="IF20" s="661"/>
      <c r="IG20" s="661"/>
      <c r="IH20" s="662"/>
      <c r="II20" s="660"/>
      <c r="IJ20" s="661"/>
      <c r="IK20" s="661"/>
      <c r="IL20" s="661"/>
      <c r="IM20" s="661"/>
      <c r="IN20" s="661"/>
      <c r="IO20" s="661"/>
      <c r="IP20" s="661"/>
      <c r="IQ20" s="661"/>
      <c r="IR20" s="661"/>
      <c r="IS20" s="661"/>
      <c r="IT20" s="661"/>
      <c r="IU20" s="661"/>
      <c r="IV20" s="661"/>
      <c r="IW20" s="661"/>
      <c r="IX20" s="661"/>
      <c r="IY20" s="661"/>
      <c r="IZ20" s="661"/>
      <c r="JA20" s="661"/>
      <c r="JB20" s="661"/>
      <c r="JC20" s="661"/>
      <c r="JD20" s="661"/>
      <c r="JE20" s="661"/>
      <c r="JF20" s="661"/>
      <c r="JG20" s="661"/>
      <c r="JH20" s="661"/>
      <c r="JI20" s="661"/>
      <c r="JJ20" s="662"/>
      <c r="JK20" s="660"/>
      <c r="JL20" s="661"/>
      <c r="JM20" s="661"/>
      <c r="JN20" s="661"/>
      <c r="JO20" s="661"/>
      <c r="JP20" s="661"/>
      <c r="JQ20" s="661"/>
      <c r="JR20" s="661"/>
      <c r="JS20" s="661"/>
      <c r="JT20" s="661"/>
      <c r="JU20" s="661"/>
      <c r="JV20" s="661"/>
      <c r="JW20" s="661"/>
      <c r="JX20" s="661"/>
      <c r="JY20" s="661"/>
      <c r="JZ20" s="661"/>
      <c r="KA20" s="661"/>
      <c r="KB20" s="661"/>
      <c r="KC20" s="661"/>
      <c r="KD20" s="661"/>
      <c r="KE20" s="661"/>
      <c r="KF20" s="661"/>
      <c r="KG20" s="661"/>
      <c r="KH20" s="661"/>
      <c r="KI20" s="661"/>
      <c r="KJ20" s="661"/>
      <c r="KK20" s="661"/>
      <c r="KL20" s="662"/>
      <c r="KM20" s="660"/>
      <c r="KN20" s="661"/>
      <c r="KO20" s="661"/>
      <c r="KP20" s="661"/>
      <c r="KQ20" s="661"/>
      <c r="KR20" s="661"/>
      <c r="KS20" s="661"/>
      <c r="KT20" s="661"/>
      <c r="KU20" s="661"/>
      <c r="KV20" s="661"/>
      <c r="KW20" s="661"/>
      <c r="KX20" s="661"/>
      <c r="KY20" s="661"/>
      <c r="KZ20" s="661"/>
      <c r="LA20" s="661"/>
      <c r="LB20" s="661"/>
      <c r="LC20" s="661"/>
      <c r="LD20" s="661"/>
      <c r="LE20" s="661"/>
      <c r="LF20" s="661"/>
      <c r="LG20" s="661"/>
      <c r="LH20" s="661"/>
      <c r="LI20" s="661"/>
      <c r="LJ20" s="661"/>
      <c r="LK20" s="661"/>
      <c r="LL20" s="661"/>
      <c r="LM20" s="661"/>
      <c r="LN20" s="662"/>
      <c r="LO20" s="660"/>
      <c r="LP20" s="661"/>
      <c r="LQ20" s="661"/>
      <c r="LR20" s="661"/>
      <c r="LS20" s="661"/>
      <c r="LT20" s="661"/>
      <c r="LU20" s="661"/>
      <c r="LV20" s="661"/>
      <c r="LW20" s="661"/>
      <c r="LX20" s="661"/>
      <c r="LY20" s="661"/>
      <c r="LZ20" s="661"/>
      <c r="MA20" s="661"/>
      <c r="MB20" s="661"/>
      <c r="MC20" s="661"/>
      <c r="MD20" s="661"/>
      <c r="ME20" s="661"/>
      <c r="MF20" s="661"/>
      <c r="MG20" s="661"/>
      <c r="MH20" s="661"/>
      <c r="MI20" s="661"/>
      <c r="MJ20" s="661"/>
      <c r="MK20" s="661"/>
      <c r="ML20" s="661"/>
      <c r="MM20" s="661"/>
      <c r="MN20" s="661"/>
      <c r="MO20" s="661"/>
      <c r="MP20" s="662"/>
      <c r="MQ20" s="660"/>
      <c r="MR20" s="661"/>
      <c r="MS20" s="661"/>
      <c r="MT20" s="661"/>
      <c r="MU20" s="661"/>
      <c r="MV20" s="661"/>
      <c r="MW20" s="661"/>
      <c r="MX20" s="661"/>
      <c r="MY20" s="661"/>
      <c r="MZ20" s="661"/>
      <c r="NA20" s="661"/>
      <c r="NB20" s="661"/>
      <c r="NC20" s="661"/>
      <c r="ND20" s="661"/>
      <c r="NE20" s="661"/>
      <c r="NF20" s="661"/>
      <c r="NG20" s="661"/>
      <c r="NH20" s="661"/>
      <c r="NI20" s="661"/>
      <c r="NJ20" s="661"/>
      <c r="NK20" s="661"/>
      <c r="NL20" s="661"/>
      <c r="NM20" s="661"/>
      <c r="NN20" s="661"/>
      <c r="NO20" s="661"/>
      <c r="NP20" s="661"/>
      <c r="NQ20" s="661"/>
      <c r="NR20" s="662"/>
      <c r="NS20" s="660"/>
      <c r="NT20" s="661"/>
      <c r="NU20" s="661"/>
      <c r="NV20" s="661"/>
      <c r="NW20" s="661"/>
      <c r="NX20" s="661"/>
      <c r="NY20" s="661"/>
      <c r="NZ20" s="661"/>
      <c r="OA20" s="661"/>
      <c r="OB20" s="661"/>
      <c r="OC20" s="661"/>
      <c r="OD20" s="661"/>
      <c r="OE20" s="661"/>
      <c r="OF20" s="661"/>
      <c r="OG20" s="661"/>
      <c r="OH20" s="661"/>
      <c r="OI20" s="661"/>
      <c r="OJ20" s="661"/>
      <c r="OK20" s="661"/>
      <c r="OL20" s="661"/>
      <c r="OM20" s="661"/>
      <c r="ON20" s="661"/>
      <c r="OO20" s="661"/>
      <c r="OP20" s="661"/>
      <c r="OQ20" s="661"/>
      <c r="OR20" s="661"/>
      <c r="OS20" s="661"/>
      <c r="OT20" s="662"/>
      <c r="OU20" s="660"/>
      <c r="OV20" s="661"/>
      <c r="OW20" s="661"/>
      <c r="OX20" s="661"/>
      <c r="OY20" s="661"/>
      <c r="OZ20" s="661"/>
      <c r="PA20" s="661"/>
      <c r="PB20" s="661"/>
      <c r="PC20" s="661"/>
      <c r="PD20" s="661"/>
      <c r="PE20" s="661"/>
      <c r="PF20" s="661"/>
      <c r="PG20" s="661"/>
      <c r="PH20" s="661"/>
      <c r="PI20" s="661"/>
      <c r="PJ20" s="661"/>
      <c r="PK20" s="661"/>
      <c r="PL20" s="661"/>
      <c r="PM20" s="661"/>
      <c r="PN20" s="661"/>
      <c r="PO20" s="661"/>
      <c r="PP20" s="661"/>
      <c r="PQ20" s="661"/>
      <c r="PR20" s="661"/>
      <c r="PS20" s="661"/>
      <c r="PT20" s="661"/>
      <c r="PU20" s="661"/>
      <c r="PV20" s="662"/>
      <c r="PW20" s="660"/>
      <c r="PX20" s="661"/>
      <c r="PY20" s="661"/>
      <c r="PZ20" s="661"/>
      <c r="QA20" s="661"/>
      <c r="QB20" s="661"/>
      <c r="QC20" s="661"/>
      <c r="QD20" s="661"/>
      <c r="QE20" s="661"/>
      <c r="QF20" s="661"/>
      <c r="QG20" s="661"/>
      <c r="QH20" s="661"/>
      <c r="QI20" s="661"/>
      <c r="QJ20" s="661"/>
      <c r="QK20" s="661"/>
      <c r="QL20" s="661"/>
      <c r="QM20" s="661"/>
      <c r="QN20" s="661"/>
      <c r="QO20" s="661"/>
      <c r="QP20" s="661"/>
      <c r="QQ20" s="661"/>
      <c r="QR20" s="661"/>
      <c r="QS20" s="661"/>
      <c r="QT20" s="661"/>
      <c r="QU20" s="661"/>
      <c r="QV20" s="661"/>
      <c r="QW20" s="661"/>
      <c r="QX20" s="662"/>
      <c r="QY20" s="660"/>
      <c r="QZ20" s="661"/>
      <c r="RA20" s="661"/>
      <c r="RB20" s="661"/>
      <c r="RC20" s="661"/>
      <c r="RD20" s="661"/>
      <c r="RE20" s="661"/>
      <c r="RF20" s="661"/>
      <c r="RG20" s="661"/>
      <c r="RH20" s="661"/>
      <c r="RI20" s="661"/>
      <c r="RJ20" s="661"/>
      <c r="RK20" s="661"/>
      <c r="RL20" s="661"/>
      <c r="RM20" s="661"/>
      <c r="RN20" s="661"/>
      <c r="RO20" s="661"/>
      <c r="RP20" s="661"/>
      <c r="RQ20" s="661"/>
      <c r="RR20" s="661"/>
      <c r="RS20" s="661"/>
      <c r="RT20" s="661"/>
      <c r="RU20" s="661"/>
      <c r="RV20" s="661"/>
      <c r="RW20" s="661"/>
      <c r="RX20" s="661"/>
      <c r="RY20" s="661"/>
      <c r="RZ20" s="662"/>
      <c r="SA20" s="660"/>
      <c r="SB20" s="661"/>
      <c r="SC20" s="661"/>
      <c r="SD20" s="661"/>
      <c r="SE20" s="661"/>
      <c r="SF20" s="661"/>
      <c r="SG20" s="661"/>
      <c r="SH20" s="661"/>
      <c r="SI20" s="661"/>
      <c r="SJ20" s="661"/>
      <c r="SK20" s="661"/>
      <c r="SL20" s="661"/>
      <c r="SM20" s="661"/>
      <c r="SN20" s="661"/>
      <c r="SO20" s="661"/>
      <c r="SP20" s="661"/>
      <c r="SQ20" s="661"/>
      <c r="SR20" s="661"/>
      <c r="SS20" s="661"/>
      <c r="ST20" s="661"/>
      <c r="SU20" s="661"/>
      <c r="SV20" s="661"/>
      <c r="SW20" s="661"/>
      <c r="SX20" s="661"/>
      <c r="SY20" s="661"/>
      <c r="SZ20" s="661"/>
      <c r="TA20" s="661"/>
      <c r="TB20" s="662"/>
      <c r="TC20" s="660"/>
      <c r="TD20" s="661"/>
      <c r="TE20" s="661"/>
      <c r="TF20" s="661"/>
      <c r="TG20" s="661"/>
      <c r="TH20" s="661"/>
      <c r="TI20" s="661"/>
      <c r="TJ20" s="661"/>
      <c r="TK20" s="661"/>
      <c r="TL20" s="661"/>
      <c r="TM20" s="661"/>
      <c r="TN20" s="661"/>
      <c r="TO20" s="661"/>
      <c r="TP20" s="661"/>
      <c r="TQ20" s="661"/>
      <c r="TR20" s="661"/>
      <c r="TS20" s="661"/>
      <c r="TT20" s="661"/>
      <c r="TU20" s="661"/>
      <c r="TV20" s="661"/>
      <c r="TW20" s="661"/>
      <c r="TX20" s="661"/>
      <c r="TY20" s="661"/>
      <c r="TZ20" s="661"/>
      <c r="UA20" s="661"/>
      <c r="UB20" s="661"/>
      <c r="UC20" s="661"/>
      <c r="UD20" s="662"/>
      <c r="UE20" s="660"/>
      <c r="UF20" s="661"/>
      <c r="UG20" s="661"/>
      <c r="UH20" s="661"/>
      <c r="UI20" s="661"/>
      <c r="UJ20" s="661"/>
      <c r="UK20" s="661"/>
      <c r="UL20" s="661"/>
      <c r="UM20" s="661"/>
      <c r="UN20" s="661"/>
      <c r="UO20" s="661"/>
      <c r="UP20" s="661"/>
      <c r="UQ20" s="661"/>
      <c r="UR20" s="661"/>
      <c r="US20" s="661"/>
      <c r="UT20" s="661"/>
      <c r="UU20" s="661"/>
      <c r="UV20" s="661"/>
      <c r="UW20" s="661"/>
      <c r="UX20" s="661"/>
      <c r="UY20" s="661"/>
      <c r="UZ20" s="661"/>
      <c r="VA20" s="661"/>
      <c r="VB20" s="661"/>
      <c r="VC20" s="661"/>
      <c r="VD20" s="661"/>
      <c r="VE20" s="661"/>
      <c r="VF20" s="662"/>
      <c r="VG20" s="660"/>
      <c r="VH20" s="661"/>
      <c r="VI20" s="661"/>
      <c r="VJ20" s="661"/>
      <c r="VK20" s="661"/>
      <c r="VL20" s="661"/>
      <c r="VM20" s="661"/>
      <c r="VN20" s="661"/>
      <c r="VO20" s="661"/>
      <c r="VP20" s="661"/>
      <c r="VQ20" s="661"/>
      <c r="VR20" s="661"/>
      <c r="VS20" s="661"/>
      <c r="VT20" s="661"/>
      <c r="VU20" s="661"/>
      <c r="VV20" s="661"/>
      <c r="VW20" s="661"/>
      <c r="VX20" s="661"/>
      <c r="VY20" s="661"/>
      <c r="VZ20" s="661"/>
      <c r="WA20" s="661"/>
      <c r="WB20" s="661"/>
      <c r="WC20" s="661"/>
      <c r="WD20" s="661"/>
      <c r="WE20" s="661"/>
      <c r="WF20" s="661"/>
      <c r="WG20" s="661"/>
      <c r="WH20" s="662"/>
      <c r="WI20" s="660"/>
      <c r="WJ20" s="661"/>
      <c r="WK20" s="661"/>
      <c r="WL20" s="661"/>
      <c r="WM20" s="661"/>
      <c r="WN20" s="661"/>
      <c r="WO20" s="661"/>
      <c r="WP20" s="661"/>
      <c r="WQ20" s="661"/>
      <c r="WR20" s="661"/>
      <c r="WS20" s="661"/>
      <c r="WT20" s="661"/>
      <c r="WU20" s="661"/>
      <c r="WV20" s="661"/>
      <c r="WW20" s="661"/>
      <c r="WX20" s="661"/>
      <c r="WY20" s="661"/>
      <c r="WZ20" s="661"/>
      <c r="XA20" s="661"/>
      <c r="XB20" s="661"/>
      <c r="XC20" s="661"/>
      <c r="XD20" s="661"/>
      <c r="XE20" s="661"/>
      <c r="XF20" s="661"/>
      <c r="XG20" s="661"/>
      <c r="XH20" s="661"/>
      <c r="XI20" s="661"/>
      <c r="XJ20" s="662"/>
      <c r="XK20" s="660"/>
      <c r="XL20" s="661"/>
      <c r="XM20" s="661"/>
      <c r="XN20" s="661"/>
      <c r="XO20" s="661"/>
      <c r="XP20" s="661"/>
      <c r="XQ20" s="661"/>
      <c r="XR20" s="661"/>
      <c r="XS20" s="661"/>
      <c r="XT20" s="661"/>
      <c r="XU20" s="661"/>
      <c r="XV20" s="661"/>
      <c r="XW20" s="661"/>
      <c r="XX20" s="661"/>
      <c r="XY20" s="661"/>
      <c r="XZ20" s="661"/>
      <c r="YA20" s="661"/>
      <c r="YB20" s="661"/>
      <c r="YC20" s="661"/>
      <c r="YD20" s="661"/>
      <c r="YE20" s="661"/>
      <c r="YF20" s="661"/>
      <c r="YG20" s="661"/>
      <c r="YH20" s="661"/>
      <c r="YI20" s="661"/>
      <c r="YJ20" s="661"/>
      <c r="YK20" s="661"/>
      <c r="YL20" s="662"/>
      <c r="YM20" s="660"/>
      <c r="YN20" s="661"/>
      <c r="YO20" s="661"/>
      <c r="YP20" s="661"/>
      <c r="YQ20" s="661"/>
      <c r="YR20" s="661"/>
      <c r="YS20" s="661"/>
      <c r="YT20" s="661"/>
      <c r="YU20" s="661"/>
      <c r="YV20" s="661"/>
      <c r="YW20" s="661"/>
      <c r="YX20" s="661"/>
      <c r="YY20" s="661"/>
      <c r="YZ20" s="661"/>
      <c r="ZA20" s="661"/>
      <c r="ZB20" s="661"/>
      <c r="ZC20" s="661"/>
      <c r="ZD20" s="661"/>
      <c r="ZE20" s="661"/>
      <c r="ZF20" s="661"/>
      <c r="ZG20" s="661"/>
      <c r="ZH20" s="661"/>
      <c r="ZI20" s="661"/>
      <c r="ZJ20" s="661"/>
      <c r="ZK20" s="661"/>
      <c r="ZL20" s="661"/>
      <c r="ZM20" s="661"/>
      <c r="ZN20" s="662"/>
      <c r="ZO20" s="660"/>
      <c r="ZP20" s="661"/>
      <c r="ZQ20" s="661"/>
      <c r="ZR20" s="661"/>
      <c r="ZS20" s="661"/>
      <c r="ZT20" s="661"/>
      <c r="ZU20" s="661"/>
      <c r="ZV20" s="661"/>
      <c r="ZW20" s="661"/>
      <c r="ZX20" s="661"/>
      <c r="ZY20" s="661"/>
      <c r="ZZ20" s="661"/>
      <c r="AAA20" s="661"/>
      <c r="AAB20" s="661"/>
      <c r="AAC20" s="661"/>
      <c r="AAD20" s="661"/>
      <c r="AAE20" s="661"/>
      <c r="AAF20" s="661"/>
      <c r="AAG20" s="661"/>
      <c r="AAH20" s="661"/>
      <c r="AAI20" s="661"/>
      <c r="AAJ20" s="661"/>
      <c r="AAK20" s="661"/>
      <c r="AAL20" s="661"/>
      <c r="AAM20" s="661"/>
      <c r="AAN20" s="661"/>
      <c r="AAO20" s="661"/>
      <c r="AAP20" s="662"/>
      <c r="AAQ20" s="660"/>
      <c r="AAR20" s="661"/>
      <c r="AAS20" s="661"/>
      <c r="AAT20" s="661"/>
      <c r="AAU20" s="661"/>
      <c r="AAV20" s="661"/>
      <c r="AAW20" s="661"/>
      <c r="AAX20" s="661"/>
      <c r="AAY20" s="661"/>
      <c r="AAZ20" s="661"/>
      <c r="ABA20" s="661"/>
      <c r="ABB20" s="661"/>
      <c r="ABC20" s="661"/>
      <c r="ABD20" s="661"/>
      <c r="ABE20" s="661"/>
      <c r="ABF20" s="661"/>
      <c r="ABG20" s="661"/>
      <c r="ABH20" s="661"/>
      <c r="ABI20" s="661"/>
      <c r="ABJ20" s="661"/>
      <c r="ABK20" s="661"/>
      <c r="ABL20" s="661"/>
      <c r="ABM20" s="661"/>
      <c r="ABN20" s="661"/>
      <c r="ABO20" s="661"/>
      <c r="ABP20" s="661"/>
      <c r="ABQ20" s="661"/>
      <c r="ABR20" s="662"/>
      <c r="ABS20" s="660"/>
      <c r="ABT20" s="661"/>
      <c r="ABU20" s="661"/>
      <c r="ABV20" s="661"/>
      <c r="ABW20" s="661"/>
      <c r="ABX20" s="661"/>
      <c r="ABY20" s="661"/>
      <c r="ABZ20" s="661"/>
      <c r="ACA20" s="661"/>
      <c r="ACB20" s="661"/>
      <c r="ACC20" s="661"/>
      <c r="ACD20" s="661"/>
      <c r="ACE20" s="661"/>
      <c r="ACF20" s="661"/>
      <c r="ACG20" s="661"/>
      <c r="ACH20" s="661"/>
      <c r="ACI20" s="661"/>
      <c r="ACJ20" s="661"/>
      <c r="ACK20" s="661"/>
      <c r="ACL20" s="661"/>
      <c r="ACM20" s="661"/>
      <c r="ACN20" s="661"/>
      <c r="ACO20" s="661"/>
      <c r="ACP20" s="661"/>
      <c r="ACQ20" s="661"/>
      <c r="ACR20" s="661"/>
      <c r="ACS20" s="661"/>
      <c r="ACT20" s="662"/>
      <c r="ACU20" s="660"/>
      <c r="ACV20" s="661"/>
      <c r="ACW20" s="661"/>
      <c r="ACX20" s="661"/>
      <c r="ACY20" s="661"/>
      <c r="ACZ20" s="661"/>
      <c r="ADA20" s="661"/>
      <c r="ADB20" s="661"/>
      <c r="ADC20" s="661"/>
      <c r="ADD20" s="661"/>
      <c r="ADE20" s="661"/>
      <c r="ADF20" s="661"/>
      <c r="ADG20" s="661"/>
      <c r="ADH20" s="661"/>
      <c r="ADI20" s="661"/>
      <c r="ADJ20" s="661"/>
      <c r="ADK20" s="661"/>
      <c r="ADL20" s="661"/>
      <c r="ADM20" s="661"/>
      <c r="ADN20" s="661"/>
      <c r="ADO20" s="661"/>
      <c r="ADP20" s="661"/>
      <c r="ADQ20" s="661"/>
      <c r="ADR20" s="661"/>
      <c r="ADS20" s="661"/>
      <c r="ADT20" s="661"/>
      <c r="ADU20" s="661"/>
      <c r="ADV20" s="662"/>
      <c r="ADW20" s="660"/>
      <c r="ADX20" s="661"/>
      <c r="ADY20" s="661"/>
      <c r="ADZ20" s="661"/>
      <c r="AEA20" s="661"/>
      <c r="AEB20" s="661"/>
      <c r="AEC20" s="661"/>
      <c r="AED20" s="661"/>
      <c r="AEE20" s="661"/>
      <c r="AEF20" s="661"/>
      <c r="AEG20" s="661"/>
      <c r="AEH20" s="661"/>
      <c r="AEI20" s="661"/>
      <c r="AEJ20" s="661"/>
      <c r="AEK20" s="661"/>
      <c r="AEL20" s="661"/>
      <c r="AEM20" s="661"/>
      <c r="AEN20" s="661"/>
      <c r="AEO20" s="661"/>
      <c r="AEP20" s="661"/>
      <c r="AEQ20" s="661"/>
      <c r="AER20" s="661"/>
      <c r="AES20" s="661"/>
      <c r="AET20" s="661"/>
      <c r="AEU20" s="661"/>
      <c r="AEV20" s="661"/>
      <c r="AEW20" s="661"/>
      <c r="AEX20" s="662"/>
      <c r="AEY20" s="660"/>
      <c r="AEZ20" s="661"/>
      <c r="AFA20" s="661"/>
      <c r="AFB20" s="661"/>
      <c r="AFC20" s="661"/>
      <c r="AFD20" s="661"/>
      <c r="AFE20" s="661"/>
      <c r="AFF20" s="661"/>
      <c r="AFG20" s="661"/>
      <c r="AFH20" s="661"/>
      <c r="AFI20" s="661"/>
      <c r="AFJ20" s="661"/>
      <c r="AFK20" s="661"/>
      <c r="AFL20" s="661"/>
      <c r="AFM20" s="661"/>
      <c r="AFN20" s="661"/>
      <c r="AFO20" s="661"/>
      <c r="AFP20" s="661"/>
      <c r="AFQ20" s="661"/>
      <c r="AFR20" s="661"/>
      <c r="AFS20" s="661"/>
      <c r="AFT20" s="661"/>
      <c r="AFU20" s="661"/>
      <c r="AFV20" s="661"/>
      <c r="AFW20" s="661"/>
      <c r="AFX20" s="661"/>
      <c r="AFY20" s="661"/>
      <c r="AFZ20" s="662"/>
      <c r="AGA20" s="660"/>
      <c r="AGB20" s="661"/>
      <c r="AGC20" s="661"/>
      <c r="AGD20" s="661"/>
      <c r="AGE20" s="661"/>
      <c r="AGF20" s="661"/>
      <c r="AGG20" s="661"/>
      <c r="AGH20" s="661"/>
      <c r="AGI20" s="661"/>
      <c r="AGJ20" s="661"/>
      <c r="AGK20" s="661"/>
      <c r="AGL20" s="661"/>
      <c r="AGM20" s="661"/>
      <c r="AGN20" s="661"/>
      <c r="AGO20" s="661"/>
      <c r="AGP20" s="661"/>
      <c r="AGQ20" s="661"/>
      <c r="AGR20" s="661"/>
      <c r="AGS20" s="661"/>
      <c r="AGT20" s="661"/>
      <c r="AGU20" s="661"/>
      <c r="AGV20" s="661"/>
      <c r="AGW20" s="661"/>
      <c r="AGX20" s="661"/>
      <c r="AGY20" s="661"/>
      <c r="AGZ20" s="661"/>
      <c r="AHA20" s="661"/>
      <c r="AHB20" s="662"/>
      <c r="AHC20" s="660"/>
      <c r="AHD20" s="661"/>
      <c r="AHE20" s="661"/>
      <c r="AHF20" s="661"/>
      <c r="AHG20" s="661"/>
      <c r="AHH20" s="661"/>
      <c r="AHI20" s="661"/>
      <c r="AHJ20" s="661"/>
      <c r="AHK20" s="661"/>
      <c r="AHL20" s="661"/>
      <c r="AHM20" s="661"/>
      <c r="AHN20" s="661"/>
      <c r="AHO20" s="661"/>
      <c r="AHP20" s="661"/>
      <c r="AHQ20" s="661"/>
      <c r="AHR20" s="661"/>
      <c r="AHS20" s="661"/>
      <c r="AHT20" s="661"/>
      <c r="AHU20" s="661"/>
      <c r="AHV20" s="661"/>
      <c r="AHW20" s="661"/>
      <c r="AHX20" s="661"/>
      <c r="AHY20" s="661"/>
      <c r="AHZ20" s="661"/>
      <c r="AIA20" s="661"/>
      <c r="AIB20" s="661"/>
      <c r="AIC20" s="661"/>
      <c r="AID20" s="662"/>
      <c r="AIE20" s="660"/>
      <c r="AIF20" s="661"/>
      <c r="AIG20" s="661"/>
      <c r="AIH20" s="661"/>
      <c r="AII20" s="661"/>
      <c r="AIJ20" s="661"/>
      <c r="AIK20" s="661"/>
      <c r="AIL20" s="661"/>
      <c r="AIM20" s="661"/>
      <c r="AIN20" s="661"/>
      <c r="AIO20" s="661"/>
      <c r="AIP20" s="661"/>
      <c r="AIQ20" s="661"/>
      <c r="AIR20" s="661"/>
      <c r="AIS20" s="661"/>
      <c r="AIT20" s="661"/>
      <c r="AIU20" s="661"/>
      <c r="AIV20" s="661"/>
      <c r="AIW20" s="661"/>
      <c r="AIX20" s="661"/>
      <c r="AIY20" s="661"/>
      <c r="AIZ20" s="661"/>
      <c r="AJA20" s="661"/>
      <c r="AJB20" s="661"/>
      <c r="AJC20" s="661"/>
      <c r="AJD20" s="661"/>
      <c r="AJE20" s="661"/>
      <c r="AJF20" s="662"/>
      <c r="AJG20" s="660"/>
      <c r="AJH20" s="661"/>
      <c r="AJI20" s="661"/>
      <c r="AJJ20" s="661"/>
      <c r="AJK20" s="661"/>
      <c r="AJL20" s="661"/>
      <c r="AJM20" s="661"/>
      <c r="AJN20" s="661"/>
      <c r="AJO20" s="661"/>
      <c r="AJP20" s="661"/>
      <c r="AJQ20" s="661"/>
      <c r="AJR20" s="661"/>
      <c r="AJS20" s="661"/>
      <c r="AJT20" s="661"/>
      <c r="AJU20" s="661"/>
      <c r="AJV20" s="661"/>
      <c r="AJW20" s="661"/>
      <c r="AJX20" s="661"/>
      <c r="AJY20" s="661"/>
      <c r="AJZ20" s="661"/>
      <c r="AKA20" s="661"/>
      <c r="AKB20" s="661"/>
      <c r="AKC20" s="661"/>
      <c r="AKD20" s="661"/>
      <c r="AKE20" s="661"/>
      <c r="AKF20" s="661"/>
      <c r="AKG20" s="661"/>
      <c r="AKH20" s="662"/>
      <c r="AKI20" s="660"/>
      <c r="AKJ20" s="661"/>
      <c r="AKK20" s="661"/>
      <c r="AKL20" s="661"/>
      <c r="AKM20" s="661"/>
      <c r="AKN20" s="661"/>
      <c r="AKO20" s="661"/>
      <c r="AKP20" s="661"/>
      <c r="AKQ20" s="661"/>
      <c r="AKR20" s="661"/>
      <c r="AKS20" s="661"/>
      <c r="AKT20" s="661"/>
      <c r="AKU20" s="661"/>
      <c r="AKV20" s="661"/>
      <c r="AKW20" s="661"/>
      <c r="AKX20" s="661"/>
      <c r="AKY20" s="661"/>
      <c r="AKZ20" s="661"/>
      <c r="ALA20" s="661"/>
      <c r="ALB20" s="661"/>
      <c r="ALC20" s="661"/>
      <c r="ALD20" s="661"/>
      <c r="ALE20" s="661"/>
      <c r="ALF20" s="661"/>
      <c r="ALG20" s="661"/>
      <c r="ALH20" s="661"/>
      <c r="ALI20" s="661"/>
      <c r="ALJ20" s="662"/>
      <c r="ALK20" s="660"/>
      <c r="ALL20" s="661"/>
      <c r="ALM20" s="661"/>
      <c r="ALN20" s="661"/>
      <c r="ALO20" s="661"/>
      <c r="ALP20" s="661"/>
      <c r="ALQ20" s="661"/>
      <c r="ALR20" s="661"/>
      <c r="ALS20" s="661"/>
      <c r="ALT20" s="661"/>
      <c r="ALU20" s="661"/>
      <c r="ALV20" s="661"/>
      <c r="ALW20" s="661"/>
      <c r="ALX20" s="661"/>
      <c r="ALY20" s="661"/>
      <c r="ALZ20" s="661"/>
      <c r="AMA20" s="661"/>
      <c r="AMB20" s="661"/>
      <c r="AMC20" s="661"/>
      <c r="AMD20" s="661"/>
      <c r="AME20" s="661"/>
      <c r="AMF20" s="661"/>
      <c r="AMG20" s="661"/>
      <c r="AMH20" s="661"/>
      <c r="AMI20" s="661"/>
      <c r="AMJ20" s="661"/>
      <c r="AMK20" s="661"/>
      <c r="AML20" s="662"/>
      <c r="AMM20" s="660"/>
      <c r="AMN20" s="661"/>
      <c r="AMO20" s="661"/>
      <c r="AMP20" s="661"/>
      <c r="AMQ20" s="661"/>
      <c r="AMR20" s="661"/>
      <c r="AMS20" s="661"/>
      <c r="AMT20" s="661"/>
      <c r="AMU20" s="661"/>
      <c r="AMV20" s="661"/>
      <c r="AMW20" s="661"/>
      <c r="AMX20" s="661"/>
      <c r="AMY20" s="661"/>
      <c r="AMZ20" s="661"/>
      <c r="ANA20" s="661"/>
      <c r="ANB20" s="661"/>
      <c r="ANC20" s="661"/>
      <c r="AND20" s="661"/>
      <c r="ANE20" s="661"/>
      <c r="ANF20" s="661"/>
      <c r="ANG20" s="661"/>
      <c r="ANH20" s="661"/>
      <c r="ANI20" s="661"/>
      <c r="ANJ20" s="661"/>
      <c r="ANK20" s="661"/>
      <c r="ANL20" s="661"/>
      <c r="ANM20" s="661"/>
      <c r="ANN20" s="662"/>
      <c r="ANO20" s="660"/>
      <c r="ANP20" s="661"/>
      <c r="ANQ20" s="661"/>
      <c r="ANR20" s="661"/>
      <c r="ANS20" s="661"/>
      <c r="ANT20" s="661"/>
      <c r="ANU20" s="661"/>
      <c r="ANV20" s="661"/>
      <c r="ANW20" s="661"/>
      <c r="ANX20" s="661"/>
      <c r="ANY20" s="661"/>
      <c r="ANZ20" s="661"/>
      <c r="AOA20" s="661"/>
      <c r="AOB20" s="661"/>
      <c r="AOC20" s="661"/>
      <c r="AOD20" s="661"/>
      <c r="AOE20" s="661"/>
      <c r="AOF20" s="661"/>
      <c r="AOG20" s="661"/>
      <c r="AOH20" s="661"/>
      <c r="AOI20" s="661"/>
      <c r="AOJ20" s="661"/>
      <c r="AOK20" s="661"/>
      <c r="AOL20" s="661"/>
      <c r="AOM20" s="661"/>
      <c r="AON20" s="661"/>
      <c r="AOO20" s="661"/>
      <c r="AOP20" s="662"/>
      <c r="AOQ20" s="660"/>
      <c r="AOR20" s="661"/>
      <c r="AOS20" s="661"/>
      <c r="AOT20" s="661"/>
      <c r="AOU20" s="661"/>
      <c r="AOV20" s="661"/>
      <c r="AOW20" s="661"/>
      <c r="AOX20" s="661"/>
      <c r="AOY20" s="661"/>
      <c r="AOZ20" s="661"/>
      <c r="APA20" s="661"/>
      <c r="APB20" s="661"/>
      <c r="APC20" s="661"/>
      <c r="APD20" s="661"/>
      <c r="APE20" s="661"/>
      <c r="APF20" s="661"/>
      <c r="APG20" s="661"/>
      <c r="APH20" s="661"/>
      <c r="API20" s="661"/>
      <c r="APJ20" s="661"/>
      <c r="APK20" s="661"/>
      <c r="APL20" s="661"/>
      <c r="APM20" s="661"/>
      <c r="APN20" s="661"/>
      <c r="APO20" s="661"/>
      <c r="APP20" s="661"/>
      <c r="APQ20" s="661"/>
      <c r="APR20" s="662"/>
      <c r="APS20" s="660"/>
      <c r="APT20" s="661"/>
      <c r="APU20" s="661"/>
      <c r="APV20" s="661"/>
      <c r="APW20" s="661"/>
      <c r="APX20" s="661"/>
      <c r="APY20" s="661"/>
      <c r="APZ20" s="661"/>
      <c r="AQA20" s="661"/>
      <c r="AQB20" s="661"/>
      <c r="AQC20" s="661"/>
      <c r="AQD20" s="661"/>
      <c r="AQE20" s="661"/>
      <c r="AQF20" s="661"/>
      <c r="AQG20" s="661"/>
      <c r="AQH20" s="661"/>
      <c r="AQI20" s="661"/>
      <c r="AQJ20" s="661"/>
      <c r="AQK20" s="661"/>
      <c r="AQL20" s="661"/>
      <c r="AQM20" s="661"/>
      <c r="AQN20" s="661"/>
      <c r="AQO20" s="661"/>
      <c r="AQP20" s="661"/>
      <c r="AQQ20" s="661"/>
      <c r="AQR20" s="661"/>
      <c r="AQS20" s="661"/>
      <c r="AQT20" s="662"/>
      <c r="AQU20" s="660"/>
      <c r="AQV20" s="661"/>
      <c r="AQW20" s="661"/>
      <c r="AQX20" s="661"/>
      <c r="AQY20" s="661"/>
      <c r="AQZ20" s="661"/>
      <c r="ARA20" s="661"/>
      <c r="ARB20" s="661"/>
      <c r="ARC20" s="661"/>
      <c r="ARD20" s="661"/>
      <c r="ARE20" s="661"/>
      <c r="ARF20" s="661"/>
      <c r="ARG20" s="661"/>
      <c r="ARH20" s="661"/>
      <c r="ARI20" s="661"/>
      <c r="ARJ20" s="661"/>
      <c r="ARK20" s="661"/>
      <c r="ARL20" s="661"/>
      <c r="ARM20" s="661"/>
      <c r="ARN20" s="661"/>
      <c r="ARO20" s="661"/>
      <c r="ARP20" s="661"/>
      <c r="ARQ20" s="661"/>
      <c r="ARR20" s="661"/>
      <c r="ARS20" s="661"/>
      <c r="ART20" s="661"/>
      <c r="ARU20" s="661"/>
      <c r="ARV20" s="662"/>
      <c r="ARW20" s="660"/>
      <c r="ARX20" s="661"/>
      <c r="ARY20" s="661"/>
      <c r="ARZ20" s="661"/>
      <c r="ASA20" s="661"/>
      <c r="ASB20" s="661"/>
      <c r="ASC20" s="661"/>
      <c r="ASD20" s="661"/>
      <c r="ASE20" s="661"/>
      <c r="ASF20" s="661"/>
      <c r="ASG20" s="661"/>
      <c r="ASH20" s="661"/>
      <c r="ASI20" s="661"/>
      <c r="ASJ20" s="661"/>
      <c r="ASK20" s="661"/>
      <c r="ASL20" s="661"/>
      <c r="ASM20" s="661"/>
      <c r="ASN20" s="661"/>
      <c r="ASO20" s="661"/>
      <c r="ASP20" s="661"/>
      <c r="ASQ20" s="661"/>
      <c r="ASR20" s="661"/>
      <c r="ASS20" s="661"/>
      <c r="AST20" s="661"/>
      <c r="ASU20" s="661"/>
      <c r="ASV20" s="661"/>
      <c r="ASW20" s="661"/>
      <c r="ASX20" s="662"/>
      <c r="ASY20" s="660"/>
      <c r="ASZ20" s="661"/>
      <c r="ATA20" s="661"/>
      <c r="ATB20" s="661"/>
      <c r="ATC20" s="661"/>
      <c r="ATD20" s="661"/>
      <c r="ATE20" s="661"/>
      <c r="ATF20" s="661"/>
      <c r="ATG20" s="661"/>
      <c r="ATH20" s="661"/>
      <c r="ATI20" s="661"/>
      <c r="ATJ20" s="661"/>
      <c r="ATK20" s="661"/>
      <c r="ATL20" s="661"/>
      <c r="ATM20" s="661"/>
      <c r="ATN20" s="661"/>
      <c r="ATO20" s="661"/>
      <c r="ATP20" s="661"/>
      <c r="ATQ20" s="661"/>
      <c r="ATR20" s="661"/>
      <c r="ATS20" s="661"/>
      <c r="ATT20" s="661"/>
      <c r="ATU20" s="661"/>
      <c r="ATV20" s="661"/>
      <c r="ATW20" s="661"/>
      <c r="ATX20" s="661"/>
      <c r="ATY20" s="661"/>
      <c r="ATZ20" s="662"/>
      <c r="AUA20" s="660"/>
      <c r="AUB20" s="661"/>
      <c r="AUC20" s="661"/>
      <c r="AUD20" s="661"/>
      <c r="AUE20" s="661"/>
      <c r="AUF20" s="661"/>
      <c r="AUG20" s="661"/>
      <c r="AUH20" s="661"/>
      <c r="AUI20" s="661"/>
      <c r="AUJ20" s="661"/>
      <c r="AUK20" s="661"/>
      <c r="AUL20" s="661"/>
      <c r="AUM20" s="661"/>
      <c r="AUN20" s="661"/>
      <c r="AUO20" s="661"/>
      <c r="AUP20" s="661"/>
      <c r="AUQ20" s="661"/>
      <c r="AUR20" s="661"/>
      <c r="AUS20" s="661"/>
      <c r="AUT20" s="661"/>
      <c r="AUU20" s="661"/>
      <c r="AUV20" s="661"/>
      <c r="AUW20" s="661"/>
      <c r="AUX20" s="661"/>
      <c r="AUY20" s="661"/>
      <c r="AUZ20" s="661"/>
      <c r="AVA20" s="661"/>
      <c r="AVB20" s="662"/>
      <c r="AVC20" s="660"/>
      <c r="AVD20" s="661"/>
      <c r="AVE20" s="661"/>
      <c r="AVF20" s="661"/>
      <c r="AVG20" s="661"/>
      <c r="AVH20" s="661"/>
      <c r="AVI20" s="661"/>
      <c r="AVJ20" s="661"/>
      <c r="AVK20" s="661"/>
      <c r="AVL20" s="661"/>
      <c r="AVM20" s="661"/>
      <c r="AVN20" s="661"/>
      <c r="AVO20" s="661"/>
      <c r="AVP20" s="661"/>
      <c r="AVQ20" s="661"/>
      <c r="AVR20" s="661"/>
      <c r="AVS20" s="661"/>
      <c r="AVT20" s="661"/>
      <c r="AVU20" s="661"/>
      <c r="AVV20" s="661"/>
      <c r="AVW20" s="661"/>
      <c r="AVX20" s="661"/>
      <c r="AVY20" s="661"/>
      <c r="AVZ20" s="661"/>
      <c r="AWA20" s="661"/>
      <c r="AWB20" s="661"/>
      <c r="AWC20" s="661"/>
      <c r="AWD20" s="662"/>
      <c r="AWE20" s="660"/>
      <c r="AWF20" s="661"/>
      <c r="AWG20" s="661"/>
      <c r="AWH20" s="661"/>
      <c r="AWI20" s="661"/>
      <c r="AWJ20" s="661"/>
      <c r="AWK20" s="661"/>
      <c r="AWL20" s="661"/>
      <c r="AWM20" s="661"/>
      <c r="AWN20" s="661"/>
      <c r="AWO20" s="661"/>
      <c r="AWP20" s="661"/>
      <c r="AWQ20" s="661"/>
      <c r="AWR20" s="661"/>
      <c r="AWS20" s="661"/>
      <c r="AWT20" s="661"/>
      <c r="AWU20" s="661"/>
      <c r="AWV20" s="661"/>
      <c r="AWW20" s="661"/>
      <c r="AWX20" s="661"/>
      <c r="AWY20" s="661"/>
      <c r="AWZ20" s="661"/>
      <c r="AXA20" s="661"/>
      <c r="AXB20" s="661"/>
      <c r="AXC20" s="661"/>
      <c r="AXD20" s="661"/>
      <c r="AXE20" s="661"/>
      <c r="AXF20" s="662"/>
      <c r="AXG20" s="660"/>
      <c r="AXH20" s="661"/>
      <c r="AXI20" s="661"/>
      <c r="AXJ20" s="661"/>
      <c r="AXK20" s="661"/>
      <c r="AXL20" s="661"/>
      <c r="AXM20" s="661"/>
      <c r="AXN20" s="661"/>
      <c r="AXO20" s="661"/>
      <c r="AXP20" s="661"/>
      <c r="AXQ20" s="661"/>
      <c r="AXR20" s="661"/>
      <c r="AXS20" s="661"/>
      <c r="AXT20" s="661"/>
      <c r="AXU20" s="661"/>
      <c r="AXV20" s="661"/>
      <c r="AXW20" s="661"/>
      <c r="AXX20" s="661"/>
      <c r="AXY20" s="661"/>
      <c r="AXZ20" s="661"/>
      <c r="AYA20" s="661"/>
      <c r="AYB20" s="661"/>
      <c r="AYC20" s="661"/>
      <c r="AYD20" s="661"/>
      <c r="AYE20" s="661"/>
      <c r="AYF20" s="661"/>
      <c r="AYG20" s="661"/>
      <c r="AYH20" s="662"/>
      <c r="AYI20" s="660"/>
      <c r="AYJ20" s="661"/>
      <c r="AYK20" s="661"/>
      <c r="AYL20" s="661"/>
      <c r="AYM20" s="661"/>
      <c r="AYN20" s="661"/>
      <c r="AYO20" s="661"/>
      <c r="AYP20" s="661"/>
      <c r="AYQ20" s="661"/>
      <c r="AYR20" s="661"/>
      <c r="AYS20" s="661"/>
      <c r="AYT20" s="661"/>
      <c r="AYU20" s="661"/>
      <c r="AYV20" s="661"/>
      <c r="AYW20" s="661"/>
      <c r="AYX20" s="661"/>
      <c r="AYY20" s="661"/>
      <c r="AYZ20" s="661"/>
      <c r="AZA20" s="661"/>
      <c r="AZB20" s="661"/>
      <c r="AZC20" s="661"/>
      <c r="AZD20" s="661"/>
      <c r="AZE20" s="661"/>
      <c r="AZF20" s="661"/>
      <c r="AZG20" s="661"/>
      <c r="AZH20" s="661"/>
      <c r="AZI20" s="661"/>
      <c r="AZJ20" s="662"/>
      <c r="AZK20" s="660"/>
      <c r="AZL20" s="661"/>
      <c r="AZM20" s="661"/>
      <c r="AZN20" s="661"/>
      <c r="AZO20" s="661"/>
      <c r="AZP20" s="661"/>
      <c r="AZQ20" s="661"/>
      <c r="AZR20" s="661"/>
      <c r="AZS20" s="661"/>
      <c r="AZT20" s="661"/>
      <c r="AZU20" s="661"/>
      <c r="AZV20" s="661"/>
      <c r="AZW20" s="661"/>
      <c r="AZX20" s="661"/>
      <c r="AZY20" s="661"/>
      <c r="AZZ20" s="661"/>
      <c r="BAA20" s="661"/>
      <c r="BAB20" s="661"/>
      <c r="BAC20" s="661"/>
      <c r="BAD20" s="661"/>
      <c r="BAE20" s="661"/>
      <c r="BAF20" s="661"/>
      <c r="BAG20" s="661"/>
      <c r="BAH20" s="661"/>
      <c r="BAI20" s="661"/>
      <c r="BAJ20" s="661"/>
      <c r="BAK20" s="661"/>
      <c r="BAL20" s="662"/>
      <c r="BAM20" s="660"/>
      <c r="BAN20" s="661"/>
      <c r="BAO20" s="661"/>
      <c r="BAP20" s="661"/>
      <c r="BAQ20" s="661"/>
      <c r="BAR20" s="661"/>
      <c r="BAS20" s="661"/>
      <c r="BAT20" s="661"/>
      <c r="BAU20" s="661"/>
      <c r="BAV20" s="661"/>
      <c r="BAW20" s="661"/>
      <c r="BAX20" s="661"/>
      <c r="BAY20" s="661"/>
      <c r="BAZ20" s="661"/>
      <c r="BBA20" s="661"/>
      <c r="BBB20" s="661"/>
      <c r="BBC20" s="661"/>
      <c r="BBD20" s="661"/>
      <c r="BBE20" s="661"/>
      <c r="BBF20" s="661"/>
      <c r="BBG20" s="661"/>
      <c r="BBH20" s="661"/>
      <c r="BBI20" s="661"/>
      <c r="BBJ20" s="661"/>
      <c r="BBK20" s="661"/>
      <c r="BBL20" s="661"/>
      <c r="BBM20" s="661"/>
      <c r="BBN20" s="662"/>
      <c r="BBO20" s="660"/>
      <c r="BBP20" s="661"/>
      <c r="BBQ20" s="661"/>
      <c r="BBR20" s="661"/>
      <c r="BBS20" s="661"/>
      <c r="BBT20" s="661"/>
      <c r="BBU20" s="661"/>
      <c r="BBV20" s="661"/>
      <c r="BBW20" s="661"/>
      <c r="BBX20" s="661"/>
      <c r="BBY20" s="661"/>
      <c r="BBZ20" s="661"/>
      <c r="BCA20" s="661"/>
      <c r="BCB20" s="661"/>
      <c r="BCC20" s="661"/>
      <c r="BCD20" s="661"/>
      <c r="BCE20" s="661"/>
      <c r="BCF20" s="661"/>
      <c r="BCG20" s="661"/>
      <c r="BCH20" s="661"/>
      <c r="BCI20" s="661"/>
      <c r="BCJ20" s="661"/>
      <c r="BCK20" s="661"/>
      <c r="BCL20" s="661"/>
      <c r="BCM20" s="661"/>
      <c r="BCN20" s="661"/>
      <c r="BCO20" s="661"/>
      <c r="BCP20" s="662"/>
      <c r="BCQ20" s="660"/>
      <c r="BCR20" s="661"/>
      <c r="BCS20" s="661"/>
      <c r="BCT20" s="661"/>
      <c r="BCU20" s="661"/>
      <c r="BCV20" s="661"/>
      <c r="BCW20" s="661"/>
      <c r="BCX20" s="661"/>
      <c r="BCY20" s="661"/>
      <c r="BCZ20" s="661"/>
      <c r="BDA20" s="661"/>
      <c r="BDB20" s="661"/>
      <c r="BDC20" s="661"/>
      <c r="BDD20" s="661"/>
      <c r="BDE20" s="661"/>
      <c r="BDF20" s="661"/>
      <c r="BDG20" s="661"/>
      <c r="BDH20" s="661"/>
      <c r="BDI20" s="661"/>
      <c r="BDJ20" s="661"/>
      <c r="BDK20" s="661"/>
      <c r="BDL20" s="661"/>
      <c r="BDM20" s="661"/>
      <c r="BDN20" s="661"/>
      <c r="BDO20" s="661"/>
      <c r="BDP20" s="661"/>
      <c r="BDQ20" s="661"/>
      <c r="BDR20" s="662"/>
      <c r="BDS20" s="660"/>
      <c r="BDT20" s="661"/>
      <c r="BDU20" s="661"/>
      <c r="BDV20" s="661"/>
      <c r="BDW20" s="661"/>
      <c r="BDX20" s="661"/>
      <c r="BDY20" s="661"/>
      <c r="BDZ20" s="661"/>
      <c r="BEA20" s="661"/>
      <c r="BEB20" s="661"/>
      <c r="BEC20" s="661"/>
      <c r="BED20" s="661"/>
      <c r="BEE20" s="661"/>
      <c r="BEF20" s="661"/>
      <c r="BEG20" s="661"/>
      <c r="BEH20" s="661"/>
      <c r="BEI20" s="661"/>
      <c r="BEJ20" s="661"/>
      <c r="BEK20" s="661"/>
      <c r="BEL20" s="661"/>
      <c r="BEM20" s="661"/>
      <c r="BEN20" s="661"/>
      <c r="BEO20" s="661"/>
      <c r="BEP20" s="661"/>
      <c r="BEQ20" s="661"/>
      <c r="BER20" s="661"/>
      <c r="BES20" s="661"/>
      <c r="BET20" s="662"/>
      <c r="BEU20" s="660"/>
      <c r="BEV20" s="661"/>
      <c r="BEW20" s="661"/>
      <c r="BEX20" s="661"/>
      <c r="BEY20" s="661"/>
      <c r="BEZ20" s="661"/>
      <c r="BFA20" s="661"/>
      <c r="BFB20" s="661"/>
      <c r="BFC20" s="661"/>
      <c r="BFD20" s="661"/>
      <c r="BFE20" s="661"/>
      <c r="BFF20" s="661"/>
      <c r="BFG20" s="661"/>
      <c r="BFH20" s="661"/>
      <c r="BFI20" s="661"/>
      <c r="BFJ20" s="661"/>
      <c r="BFK20" s="661"/>
      <c r="BFL20" s="661"/>
      <c r="BFM20" s="661"/>
      <c r="BFN20" s="661"/>
      <c r="BFO20" s="661"/>
      <c r="BFP20" s="661"/>
      <c r="BFQ20" s="661"/>
      <c r="BFR20" s="661"/>
      <c r="BFS20" s="661"/>
      <c r="BFT20" s="661"/>
      <c r="BFU20" s="661"/>
      <c r="BFV20" s="662"/>
      <c r="BFW20" s="660"/>
      <c r="BFX20" s="661"/>
      <c r="BFY20" s="661"/>
      <c r="BFZ20" s="661"/>
      <c r="BGA20" s="661"/>
      <c r="BGB20" s="661"/>
      <c r="BGC20" s="661"/>
      <c r="BGD20" s="661"/>
      <c r="BGE20" s="661"/>
      <c r="BGF20" s="661"/>
      <c r="BGG20" s="661"/>
      <c r="BGH20" s="661"/>
      <c r="BGI20" s="661"/>
      <c r="BGJ20" s="661"/>
      <c r="BGK20" s="661"/>
      <c r="BGL20" s="661"/>
      <c r="BGM20" s="661"/>
      <c r="BGN20" s="661"/>
      <c r="BGO20" s="661"/>
      <c r="BGP20" s="661"/>
      <c r="BGQ20" s="661"/>
      <c r="BGR20" s="661"/>
      <c r="BGS20" s="661"/>
      <c r="BGT20" s="661"/>
      <c r="BGU20" s="661"/>
      <c r="BGV20" s="661"/>
      <c r="BGW20" s="661"/>
      <c r="BGX20" s="662"/>
      <c r="BGY20" s="660"/>
      <c r="BGZ20" s="661"/>
      <c r="BHA20" s="661"/>
      <c r="BHB20" s="661"/>
      <c r="BHC20" s="661"/>
      <c r="BHD20" s="661"/>
      <c r="BHE20" s="661"/>
      <c r="BHF20" s="661"/>
      <c r="BHG20" s="661"/>
      <c r="BHH20" s="661"/>
      <c r="BHI20" s="661"/>
      <c r="BHJ20" s="661"/>
      <c r="BHK20" s="661"/>
      <c r="BHL20" s="661"/>
      <c r="BHM20" s="661"/>
      <c r="BHN20" s="661"/>
      <c r="BHO20" s="661"/>
      <c r="BHP20" s="661"/>
      <c r="BHQ20" s="661"/>
      <c r="BHR20" s="661"/>
      <c r="BHS20" s="661"/>
      <c r="BHT20" s="661"/>
      <c r="BHU20" s="661"/>
      <c r="BHV20" s="661"/>
      <c r="BHW20" s="661"/>
      <c r="BHX20" s="661"/>
      <c r="BHY20" s="661"/>
      <c r="BHZ20" s="662"/>
      <c r="BIA20" s="660"/>
      <c r="BIB20" s="661"/>
      <c r="BIC20" s="661"/>
      <c r="BID20" s="661"/>
      <c r="BIE20" s="661"/>
      <c r="BIF20" s="661"/>
      <c r="BIG20" s="661"/>
      <c r="BIH20" s="661"/>
      <c r="BII20" s="661"/>
      <c r="BIJ20" s="661"/>
      <c r="BIK20" s="661"/>
      <c r="BIL20" s="661"/>
      <c r="BIM20" s="661"/>
      <c r="BIN20" s="661"/>
      <c r="BIO20" s="661"/>
      <c r="BIP20" s="661"/>
      <c r="BIQ20" s="661"/>
      <c r="BIR20" s="661"/>
      <c r="BIS20" s="661"/>
      <c r="BIT20" s="661"/>
      <c r="BIU20" s="661"/>
      <c r="BIV20" s="661"/>
      <c r="BIW20" s="661"/>
      <c r="BIX20" s="661"/>
      <c r="BIY20" s="661"/>
      <c r="BIZ20" s="661"/>
      <c r="BJA20" s="661"/>
      <c r="BJB20" s="662"/>
      <c r="BJC20" s="660"/>
      <c r="BJD20" s="661"/>
      <c r="BJE20" s="661"/>
      <c r="BJF20" s="661"/>
      <c r="BJG20" s="661"/>
      <c r="BJH20" s="661"/>
      <c r="BJI20" s="661"/>
      <c r="BJJ20" s="661"/>
      <c r="BJK20" s="661"/>
      <c r="BJL20" s="661"/>
      <c r="BJM20" s="661"/>
      <c r="BJN20" s="661"/>
      <c r="BJO20" s="661"/>
      <c r="BJP20" s="661"/>
      <c r="BJQ20" s="661"/>
      <c r="BJR20" s="661"/>
      <c r="BJS20" s="661"/>
      <c r="BJT20" s="661"/>
      <c r="BJU20" s="661"/>
      <c r="BJV20" s="661"/>
      <c r="BJW20" s="661"/>
      <c r="BJX20" s="661"/>
      <c r="BJY20" s="661"/>
      <c r="BJZ20" s="661"/>
      <c r="BKA20" s="661"/>
      <c r="BKB20" s="661"/>
      <c r="BKC20" s="661"/>
      <c r="BKD20" s="662"/>
      <c r="BKE20" s="660"/>
      <c r="BKF20" s="661"/>
      <c r="BKG20" s="661"/>
      <c r="BKH20" s="661"/>
      <c r="BKI20" s="661"/>
      <c r="BKJ20" s="661"/>
      <c r="BKK20" s="661"/>
      <c r="BKL20" s="661"/>
      <c r="BKM20" s="661"/>
      <c r="BKN20" s="661"/>
      <c r="BKO20" s="661"/>
      <c r="BKP20" s="661"/>
      <c r="BKQ20" s="661"/>
      <c r="BKR20" s="661"/>
      <c r="BKS20" s="661"/>
      <c r="BKT20" s="661"/>
      <c r="BKU20" s="661"/>
      <c r="BKV20" s="661"/>
      <c r="BKW20" s="661"/>
      <c r="BKX20" s="661"/>
      <c r="BKY20" s="661"/>
      <c r="BKZ20" s="661"/>
      <c r="BLA20" s="661"/>
      <c r="BLB20" s="661"/>
      <c r="BLC20" s="661"/>
      <c r="BLD20" s="661"/>
      <c r="BLE20" s="661"/>
      <c r="BLF20" s="662"/>
      <c r="BLG20" s="660"/>
      <c r="BLH20" s="661"/>
      <c r="BLI20" s="661"/>
      <c r="BLJ20" s="661"/>
      <c r="BLK20" s="661"/>
      <c r="BLL20" s="661"/>
      <c r="BLM20" s="661"/>
      <c r="BLN20" s="661"/>
      <c r="BLO20" s="661"/>
      <c r="BLP20" s="661"/>
      <c r="BLQ20" s="661"/>
      <c r="BLR20" s="661"/>
      <c r="BLS20" s="661"/>
      <c r="BLT20" s="661"/>
      <c r="BLU20" s="661"/>
      <c r="BLV20" s="661"/>
      <c r="BLW20" s="661"/>
      <c r="BLX20" s="661"/>
      <c r="BLY20" s="661"/>
      <c r="BLZ20" s="661"/>
      <c r="BMA20" s="661"/>
      <c r="BMB20" s="661"/>
      <c r="BMC20" s="661"/>
      <c r="BMD20" s="661"/>
      <c r="BME20" s="661"/>
      <c r="BMF20" s="661"/>
      <c r="BMG20" s="661"/>
      <c r="BMH20" s="662"/>
      <c r="BMI20" s="660"/>
      <c r="BMJ20" s="661"/>
      <c r="BMK20" s="661"/>
      <c r="BML20" s="661"/>
      <c r="BMM20" s="661"/>
      <c r="BMN20" s="661"/>
      <c r="BMO20" s="661"/>
      <c r="BMP20" s="661"/>
      <c r="BMQ20" s="661"/>
      <c r="BMR20" s="661"/>
      <c r="BMS20" s="661"/>
      <c r="BMT20" s="661"/>
      <c r="BMU20" s="661"/>
      <c r="BMV20" s="661"/>
      <c r="BMW20" s="661"/>
      <c r="BMX20" s="661"/>
      <c r="BMY20" s="661"/>
      <c r="BMZ20" s="661"/>
      <c r="BNA20" s="661"/>
      <c r="BNB20" s="661"/>
      <c r="BNC20" s="661"/>
      <c r="BND20" s="661"/>
      <c r="BNE20" s="661"/>
      <c r="BNF20" s="661"/>
      <c r="BNG20" s="661"/>
      <c r="BNH20" s="661"/>
      <c r="BNI20" s="661"/>
      <c r="BNJ20" s="662"/>
      <c r="BNK20" s="660"/>
      <c r="BNL20" s="661"/>
      <c r="BNM20" s="661"/>
      <c r="BNN20" s="661"/>
      <c r="BNO20" s="661"/>
      <c r="BNP20" s="661"/>
      <c r="BNQ20" s="661"/>
      <c r="BNR20" s="661"/>
      <c r="BNS20" s="661"/>
      <c r="BNT20" s="661"/>
      <c r="BNU20" s="661"/>
      <c r="BNV20" s="661"/>
      <c r="BNW20" s="661"/>
      <c r="BNX20" s="661"/>
      <c r="BNY20" s="661"/>
      <c r="BNZ20" s="661"/>
      <c r="BOA20" s="661"/>
      <c r="BOB20" s="661"/>
      <c r="BOC20" s="661"/>
      <c r="BOD20" s="661"/>
      <c r="BOE20" s="661"/>
      <c r="BOF20" s="661"/>
      <c r="BOG20" s="661"/>
      <c r="BOH20" s="661"/>
      <c r="BOI20" s="661"/>
      <c r="BOJ20" s="661"/>
      <c r="BOK20" s="661"/>
      <c r="BOL20" s="662"/>
      <c r="BOM20" s="660"/>
      <c r="BON20" s="661"/>
      <c r="BOO20" s="661"/>
      <c r="BOP20" s="661"/>
      <c r="BOQ20" s="661"/>
      <c r="BOR20" s="661"/>
      <c r="BOS20" s="661"/>
      <c r="BOT20" s="661"/>
      <c r="BOU20" s="661"/>
      <c r="BOV20" s="661"/>
      <c r="BOW20" s="661"/>
      <c r="BOX20" s="661"/>
      <c r="BOY20" s="661"/>
      <c r="BOZ20" s="661"/>
      <c r="BPA20" s="661"/>
      <c r="BPB20" s="661"/>
      <c r="BPC20" s="661"/>
      <c r="BPD20" s="661"/>
      <c r="BPE20" s="661"/>
      <c r="BPF20" s="661"/>
      <c r="BPG20" s="661"/>
      <c r="BPH20" s="661"/>
      <c r="BPI20" s="661"/>
      <c r="BPJ20" s="661"/>
      <c r="BPK20" s="661"/>
      <c r="BPL20" s="661"/>
      <c r="BPM20" s="661"/>
      <c r="BPN20" s="662"/>
      <c r="BPO20" s="660"/>
      <c r="BPP20" s="661"/>
      <c r="BPQ20" s="661"/>
      <c r="BPR20" s="661"/>
      <c r="BPS20" s="661"/>
      <c r="BPT20" s="661"/>
      <c r="BPU20" s="661"/>
      <c r="BPV20" s="661"/>
      <c r="BPW20" s="661"/>
      <c r="BPX20" s="661"/>
      <c r="BPY20" s="661"/>
      <c r="BPZ20" s="661"/>
      <c r="BQA20" s="661"/>
      <c r="BQB20" s="661"/>
      <c r="BQC20" s="661"/>
      <c r="BQD20" s="661"/>
      <c r="BQE20" s="661"/>
      <c r="BQF20" s="661"/>
      <c r="BQG20" s="661"/>
      <c r="BQH20" s="661"/>
      <c r="BQI20" s="661"/>
      <c r="BQJ20" s="661"/>
      <c r="BQK20" s="661"/>
      <c r="BQL20" s="661"/>
      <c r="BQM20" s="661"/>
      <c r="BQN20" s="661"/>
      <c r="BQO20" s="661"/>
      <c r="BQP20" s="662"/>
      <c r="BQQ20" s="660"/>
      <c r="BQR20" s="661"/>
      <c r="BQS20" s="661"/>
      <c r="BQT20" s="661"/>
      <c r="BQU20" s="661"/>
      <c r="BQV20" s="661"/>
      <c r="BQW20" s="661"/>
      <c r="BQX20" s="661"/>
      <c r="BQY20" s="661"/>
      <c r="BQZ20" s="661"/>
      <c r="BRA20" s="661"/>
      <c r="BRB20" s="661"/>
      <c r="BRC20" s="661"/>
      <c r="BRD20" s="661"/>
      <c r="BRE20" s="661"/>
      <c r="BRF20" s="661"/>
      <c r="BRG20" s="661"/>
      <c r="BRH20" s="661"/>
      <c r="BRI20" s="661"/>
      <c r="BRJ20" s="661"/>
      <c r="BRK20" s="661"/>
      <c r="BRL20" s="661"/>
      <c r="BRM20" s="661"/>
      <c r="BRN20" s="661"/>
      <c r="BRO20" s="661"/>
      <c r="BRP20" s="661"/>
      <c r="BRQ20" s="661"/>
      <c r="BRR20" s="662"/>
      <c r="BRS20" s="660"/>
      <c r="BRT20" s="661"/>
      <c r="BRU20" s="661"/>
      <c r="BRV20" s="661"/>
      <c r="BRW20" s="661"/>
      <c r="BRX20" s="661"/>
      <c r="BRY20" s="661"/>
      <c r="BRZ20" s="661"/>
      <c r="BSA20" s="661"/>
      <c r="BSB20" s="661"/>
      <c r="BSC20" s="661"/>
      <c r="BSD20" s="661"/>
      <c r="BSE20" s="661"/>
      <c r="BSF20" s="661"/>
      <c r="BSG20" s="661"/>
      <c r="BSH20" s="661"/>
      <c r="BSI20" s="661"/>
      <c r="BSJ20" s="661"/>
      <c r="BSK20" s="661"/>
      <c r="BSL20" s="661"/>
      <c r="BSM20" s="661"/>
      <c r="BSN20" s="661"/>
      <c r="BSO20" s="661"/>
      <c r="BSP20" s="661"/>
      <c r="BSQ20" s="661"/>
      <c r="BSR20" s="661"/>
      <c r="BSS20" s="661"/>
      <c r="BST20" s="662"/>
      <c r="BSU20" s="660"/>
      <c r="BSV20" s="661"/>
      <c r="BSW20" s="661"/>
      <c r="BSX20" s="661"/>
      <c r="BSY20" s="661"/>
      <c r="BSZ20" s="661"/>
      <c r="BTA20" s="661"/>
      <c r="BTB20" s="661"/>
      <c r="BTC20" s="661"/>
      <c r="BTD20" s="661"/>
      <c r="BTE20" s="661"/>
      <c r="BTF20" s="661"/>
      <c r="BTG20" s="661"/>
      <c r="BTH20" s="661"/>
      <c r="BTI20" s="661"/>
      <c r="BTJ20" s="661"/>
      <c r="BTK20" s="661"/>
      <c r="BTL20" s="661"/>
      <c r="BTM20" s="661"/>
      <c r="BTN20" s="661"/>
      <c r="BTO20" s="661"/>
      <c r="BTP20" s="661"/>
      <c r="BTQ20" s="661"/>
      <c r="BTR20" s="661"/>
      <c r="BTS20" s="661"/>
      <c r="BTT20" s="661"/>
      <c r="BTU20" s="661"/>
      <c r="BTV20" s="662"/>
      <c r="BTW20" s="660"/>
      <c r="BTX20" s="661"/>
      <c r="BTY20" s="661"/>
      <c r="BTZ20" s="661"/>
      <c r="BUA20" s="661"/>
      <c r="BUB20" s="661"/>
      <c r="BUC20" s="661"/>
      <c r="BUD20" s="661"/>
      <c r="BUE20" s="661"/>
      <c r="BUF20" s="661"/>
      <c r="BUG20" s="661"/>
      <c r="BUH20" s="661"/>
      <c r="BUI20" s="661"/>
      <c r="BUJ20" s="661"/>
      <c r="BUK20" s="661"/>
      <c r="BUL20" s="661"/>
      <c r="BUM20" s="661"/>
      <c r="BUN20" s="661"/>
      <c r="BUO20" s="661"/>
      <c r="BUP20" s="661"/>
      <c r="BUQ20" s="661"/>
      <c r="BUR20" s="661"/>
      <c r="BUS20" s="661"/>
      <c r="BUT20" s="661"/>
      <c r="BUU20" s="661"/>
      <c r="BUV20" s="661"/>
      <c r="BUW20" s="661"/>
      <c r="BUX20" s="662"/>
      <c r="BUY20" s="660"/>
      <c r="BUZ20" s="661"/>
      <c r="BVA20" s="661"/>
      <c r="BVB20" s="661"/>
      <c r="BVC20" s="661"/>
      <c r="BVD20" s="661"/>
      <c r="BVE20" s="661"/>
      <c r="BVF20" s="661"/>
      <c r="BVG20" s="661"/>
      <c r="BVH20" s="661"/>
      <c r="BVI20" s="661"/>
      <c r="BVJ20" s="661"/>
      <c r="BVK20" s="661"/>
      <c r="BVL20" s="661"/>
      <c r="BVM20" s="661"/>
      <c r="BVN20" s="661"/>
      <c r="BVO20" s="661"/>
      <c r="BVP20" s="661"/>
      <c r="BVQ20" s="661"/>
      <c r="BVR20" s="661"/>
      <c r="BVS20" s="661"/>
      <c r="BVT20" s="661"/>
      <c r="BVU20" s="661"/>
      <c r="BVV20" s="661"/>
      <c r="BVW20" s="661"/>
      <c r="BVX20" s="661"/>
      <c r="BVY20" s="661"/>
      <c r="BVZ20" s="662"/>
      <c r="BWA20" s="660"/>
      <c r="BWB20" s="661"/>
      <c r="BWC20" s="661"/>
      <c r="BWD20" s="661"/>
      <c r="BWE20" s="661"/>
      <c r="BWF20" s="661"/>
      <c r="BWG20" s="661"/>
      <c r="BWH20" s="661"/>
      <c r="BWI20" s="661"/>
      <c r="BWJ20" s="661"/>
      <c r="BWK20" s="661"/>
      <c r="BWL20" s="661"/>
      <c r="BWM20" s="661"/>
      <c r="BWN20" s="661"/>
      <c r="BWO20" s="661"/>
      <c r="BWP20" s="661"/>
      <c r="BWQ20" s="661"/>
      <c r="BWR20" s="661"/>
      <c r="BWS20" s="661"/>
      <c r="BWT20" s="661"/>
      <c r="BWU20" s="661"/>
      <c r="BWV20" s="661"/>
      <c r="BWW20" s="661"/>
      <c r="BWX20" s="661"/>
      <c r="BWY20" s="661"/>
      <c r="BWZ20" s="661"/>
      <c r="BXA20" s="661"/>
      <c r="BXB20" s="662"/>
      <c r="BXC20" s="660"/>
      <c r="BXD20" s="661"/>
      <c r="BXE20" s="661"/>
      <c r="BXF20" s="661"/>
      <c r="BXG20" s="661"/>
      <c r="BXH20" s="661"/>
      <c r="BXI20" s="661"/>
      <c r="BXJ20" s="661"/>
      <c r="BXK20" s="661"/>
      <c r="BXL20" s="661"/>
      <c r="BXM20" s="661"/>
      <c r="BXN20" s="661"/>
      <c r="BXO20" s="661"/>
      <c r="BXP20" s="661"/>
      <c r="BXQ20" s="661"/>
      <c r="BXR20" s="661"/>
      <c r="BXS20" s="661"/>
      <c r="BXT20" s="661"/>
      <c r="BXU20" s="661"/>
      <c r="BXV20" s="661"/>
      <c r="BXW20" s="661"/>
      <c r="BXX20" s="661"/>
      <c r="BXY20" s="661"/>
      <c r="BXZ20" s="661"/>
      <c r="BYA20" s="661"/>
      <c r="BYB20" s="661"/>
      <c r="BYC20" s="661"/>
      <c r="BYD20" s="662"/>
      <c r="BYE20" s="660"/>
      <c r="BYF20" s="661"/>
      <c r="BYG20" s="661"/>
      <c r="BYH20" s="661"/>
      <c r="BYI20" s="661"/>
      <c r="BYJ20" s="661"/>
      <c r="BYK20" s="661"/>
      <c r="BYL20" s="661"/>
      <c r="BYM20" s="661"/>
      <c r="BYN20" s="661"/>
      <c r="BYO20" s="661"/>
      <c r="BYP20" s="661"/>
      <c r="BYQ20" s="661"/>
      <c r="BYR20" s="661"/>
      <c r="BYS20" s="661"/>
      <c r="BYT20" s="661"/>
      <c r="BYU20" s="661"/>
      <c r="BYV20" s="661"/>
      <c r="BYW20" s="661"/>
      <c r="BYX20" s="661"/>
      <c r="BYY20" s="661"/>
      <c r="BYZ20" s="661"/>
      <c r="BZA20" s="661"/>
      <c r="BZB20" s="661"/>
      <c r="BZC20" s="661"/>
      <c r="BZD20" s="661"/>
      <c r="BZE20" s="661"/>
      <c r="BZF20" s="662"/>
      <c r="BZG20" s="660"/>
      <c r="BZH20" s="661"/>
      <c r="BZI20" s="661"/>
      <c r="BZJ20" s="661"/>
      <c r="BZK20" s="661"/>
      <c r="BZL20" s="661"/>
      <c r="BZM20" s="661"/>
      <c r="BZN20" s="661"/>
      <c r="BZO20" s="661"/>
      <c r="BZP20" s="661"/>
      <c r="BZQ20" s="661"/>
      <c r="BZR20" s="661"/>
      <c r="BZS20" s="661"/>
      <c r="BZT20" s="661"/>
      <c r="BZU20" s="661"/>
      <c r="BZV20" s="661"/>
      <c r="BZW20" s="661"/>
      <c r="BZX20" s="661"/>
      <c r="BZY20" s="661"/>
      <c r="BZZ20" s="661"/>
      <c r="CAA20" s="661"/>
      <c r="CAB20" s="661"/>
      <c r="CAC20" s="661"/>
      <c r="CAD20" s="661"/>
      <c r="CAE20" s="661"/>
      <c r="CAF20" s="661"/>
      <c r="CAG20" s="661"/>
      <c r="CAH20" s="662"/>
      <c r="CAI20" s="660"/>
      <c r="CAJ20" s="661"/>
      <c r="CAK20" s="661"/>
      <c r="CAL20" s="661"/>
      <c r="CAM20" s="661"/>
      <c r="CAN20" s="661"/>
      <c r="CAO20" s="661"/>
      <c r="CAP20" s="661"/>
      <c r="CAQ20" s="661"/>
      <c r="CAR20" s="661"/>
      <c r="CAS20" s="661"/>
      <c r="CAT20" s="661"/>
      <c r="CAU20" s="661"/>
      <c r="CAV20" s="661"/>
      <c r="CAW20" s="661"/>
      <c r="CAX20" s="661"/>
      <c r="CAY20" s="661"/>
      <c r="CAZ20" s="661"/>
      <c r="CBA20" s="661"/>
      <c r="CBB20" s="661"/>
      <c r="CBC20" s="661"/>
      <c r="CBD20" s="661"/>
      <c r="CBE20" s="661"/>
      <c r="CBF20" s="661"/>
      <c r="CBG20" s="661"/>
      <c r="CBH20" s="661"/>
      <c r="CBI20" s="661"/>
      <c r="CBJ20" s="662"/>
      <c r="CBK20" s="660"/>
      <c r="CBL20" s="661"/>
      <c r="CBM20" s="661"/>
      <c r="CBN20" s="661"/>
      <c r="CBO20" s="661"/>
      <c r="CBP20" s="661"/>
      <c r="CBQ20" s="661"/>
      <c r="CBR20" s="661"/>
      <c r="CBS20" s="661"/>
      <c r="CBT20" s="661"/>
      <c r="CBU20" s="661"/>
      <c r="CBV20" s="661"/>
      <c r="CBW20" s="661"/>
      <c r="CBX20" s="661"/>
      <c r="CBY20" s="661"/>
      <c r="CBZ20" s="661"/>
      <c r="CCA20" s="661"/>
      <c r="CCB20" s="661"/>
      <c r="CCC20" s="661"/>
      <c r="CCD20" s="661"/>
      <c r="CCE20" s="661"/>
      <c r="CCF20" s="661"/>
      <c r="CCG20" s="661"/>
      <c r="CCH20" s="661"/>
      <c r="CCI20" s="661"/>
      <c r="CCJ20" s="661"/>
      <c r="CCK20" s="661"/>
      <c r="CCL20" s="662"/>
      <c r="CCM20" s="660"/>
      <c r="CCN20" s="661"/>
      <c r="CCO20" s="661"/>
      <c r="CCP20" s="661"/>
      <c r="CCQ20" s="661"/>
      <c r="CCR20" s="661"/>
      <c r="CCS20" s="661"/>
      <c r="CCT20" s="661"/>
      <c r="CCU20" s="661"/>
      <c r="CCV20" s="661"/>
      <c r="CCW20" s="661"/>
      <c r="CCX20" s="661"/>
      <c r="CCY20" s="661"/>
      <c r="CCZ20" s="661"/>
      <c r="CDA20" s="661"/>
      <c r="CDB20" s="661"/>
      <c r="CDC20" s="661"/>
      <c r="CDD20" s="661"/>
      <c r="CDE20" s="661"/>
      <c r="CDF20" s="661"/>
      <c r="CDG20" s="661"/>
      <c r="CDH20" s="661"/>
      <c r="CDI20" s="661"/>
      <c r="CDJ20" s="661"/>
      <c r="CDK20" s="661"/>
      <c r="CDL20" s="661"/>
      <c r="CDM20" s="661"/>
      <c r="CDN20" s="662"/>
      <c r="CDO20" s="660"/>
      <c r="CDP20" s="661"/>
      <c r="CDQ20" s="661"/>
      <c r="CDR20" s="661"/>
      <c r="CDS20" s="661"/>
      <c r="CDT20" s="661"/>
      <c r="CDU20" s="661"/>
      <c r="CDV20" s="661"/>
      <c r="CDW20" s="661"/>
      <c r="CDX20" s="661"/>
      <c r="CDY20" s="661"/>
      <c r="CDZ20" s="661"/>
      <c r="CEA20" s="661"/>
      <c r="CEB20" s="661"/>
      <c r="CEC20" s="661"/>
      <c r="CED20" s="661"/>
      <c r="CEE20" s="661"/>
      <c r="CEF20" s="661"/>
      <c r="CEG20" s="661"/>
      <c r="CEH20" s="661"/>
      <c r="CEI20" s="661"/>
      <c r="CEJ20" s="661"/>
      <c r="CEK20" s="661"/>
      <c r="CEL20" s="661"/>
      <c r="CEM20" s="661"/>
      <c r="CEN20" s="661"/>
      <c r="CEO20" s="661"/>
      <c r="CEP20" s="662"/>
      <c r="CEQ20" s="660"/>
      <c r="CER20" s="661"/>
      <c r="CES20" s="661"/>
      <c r="CET20" s="661"/>
      <c r="CEU20" s="661"/>
      <c r="CEV20" s="661"/>
      <c r="CEW20" s="661"/>
      <c r="CEX20" s="661"/>
      <c r="CEY20" s="661"/>
      <c r="CEZ20" s="661"/>
      <c r="CFA20" s="661"/>
      <c r="CFB20" s="661"/>
      <c r="CFC20" s="661"/>
      <c r="CFD20" s="661"/>
      <c r="CFE20" s="661"/>
      <c r="CFF20" s="661"/>
      <c r="CFG20" s="661"/>
      <c r="CFH20" s="661"/>
      <c r="CFI20" s="661"/>
      <c r="CFJ20" s="661"/>
      <c r="CFK20" s="661"/>
      <c r="CFL20" s="661"/>
      <c r="CFM20" s="661"/>
      <c r="CFN20" s="661"/>
      <c r="CFO20" s="661"/>
      <c r="CFP20" s="661"/>
      <c r="CFQ20" s="661"/>
      <c r="CFR20" s="662"/>
      <c r="CFS20" s="660"/>
      <c r="CFT20" s="661"/>
      <c r="CFU20" s="661"/>
      <c r="CFV20" s="661"/>
      <c r="CFW20" s="661"/>
      <c r="CFX20" s="661"/>
      <c r="CFY20" s="661"/>
      <c r="CFZ20" s="661"/>
      <c r="CGA20" s="661"/>
      <c r="CGB20" s="661"/>
      <c r="CGC20" s="661"/>
      <c r="CGD20" s="661"/>
      <c r="CGE20" s="661"/>
      <c r="CGF20" s="661"/>
      <c r="CGG20" s="661"/>
      <c r="CGH20" s="661"/>
      <c r="CGI20" s="661"/>
      <c r="CGJ20" s="661"/>
      <c r="CGK20" s="661"/>
      <c r="CGL20" s="661"/>
      <c r="CGM20" s="661"/>
      <c r="CGN20" s="661"/>
      <c r="CGO20" s="661"/>
      <c r="CGP20" s="661"/>
      <c r="CGQ20" s="661"/>
      <c r="CGR20" s="661"/>
      <c r="CGS20" s="661"/>
      <c r="CGT20" s="662"/>
      <c r="CGU20" s="660"/>
      <c r="CGV20" s="661"/>
      <c r="CGW20" s="661"/>
      <c r="CGX20" s="661"/>
      <c r="CGY20" s="661"/>
      <c r="CGZ20" s="661"/>
      <c r="CHA20" s="661"/>
      <c r="CHB20" s="661"/>
      <c r="CHC20" s="661"/>
      <c r="CHD20" s="661"/>
      <c r="CHE20" s="661"/>
      <c r="CHF20" s="661"/>
      <c r="CHG20" s="661"/>
      <c r="CHH20" s="661"/>
      <c r="CHI20" s="661"/>
      <c r="CHJ20" s="661"/>
      <c r="CHK20" s="661"/>
      <c r="CHL20" s="661"/>
      <c r="CHM20" s="661"/>
      <c r="CHN20" s="661"/>
      <c r="CHO20" s="661"/>
      <c r="CHP20" s="661"/>
      <c r="CHQ20" s="661"/>
      <c r="CHR20" s="661"/>
      <c r="CHS20" s="661"/>
      <c r="CHT20" s="661"/>
      <c r="CHU20" s="661"/>
      <c r="CHV20" s="662"/>
      <c r="CHW20" s="660"/>
      <c r="CHX20" s="661"/>
      <c r="CHY20" s="661"/>
      <c r="CHZ20" s="661"/>
      <c r="CIA20" s="661"/>
      <c r="CIB20" s="661"/>
      <c r="CIC20" s="661"/>
      <c r="CID20" s="661"/>
      <c r="CIE20" s="661"/>
      <c r="CIF20" s="661"/>
      <c r="CIG20" s="661"/>
      <c r="CIH20" s="661"/>
      <c r="CII20" s="661"/>
      <c r="CIJ20" s="661"/>
      <c r="CIK20" s="661"/>
      <c r="CIL20" s="661"/>
      <c r="CIM20" s="661"/>
      <c r="CIN20" s="661"/>
      <c r="CIO20" s="661"/>
      <c r="CIP20" s="661"/>
      <c r="CIQ20" s="661"/>
      <c r="CIR20" s="661"/>
      <c r="CIS20" s="661"/>
      <c r="CIT20" s="661"/>
      <c r="CIU20" s="661"/>
      <c r="CIV20" s="661"/>
      <c r="CIW20" s="661"/>
      <c r="CIX20" s="662"/>
      <c r="CIY20" s="660"/>
      <c r="CIZ20" s="661"/>
      <c r="CJA20" s="661"/>
      <c r="CJB20" s="661"/>
      <c r="CJC20" s="661"/>
      <c r="CJD20" s="661"/>
      <c r="CJE20" s="661"/>
      <c r="CJF20" s="661"/>
      <c r="CJG20" s="661"/>
      <c r="CJH20" s="661"/>
      <c r="CJI20" s="661"/>
      <c r="CJJ20" s="661"/>
      <c r="CJK20" s="661"/>
      <c r="CJL20" s="661"/>
      <c r="CJM20" s="661"/>
      <c r="CJN20" s="661"/>
      <c r="CJO20" s="661"/>
      <c r="CJP20" s="661"/>
      <c r="CJQ20" s="661"/>
      <c r="CJR20" s="661"/>
      <c r="CJS20" s="661"/>
      <c r="CJT20" s="661"/>
      <c r="CJU20" s="661"/>
      <c r="CJV20" s="661"/>
      <c r="CJW20" s="661"/>
      <c r="CJX20" s="661"/>
      <c r="CJY20" s="661"/>
      <c r="CJZ20" s="662"/>
      <c r="CKA20" s="660"/>
      <c r="CKB20" s="661"/>
      <c r="CKC20" s="661"/>
      <c r="CKD20" s="661"/>
      <c r="CKE20" s="661"/>
      <c r="CKF20" s="661"/>
      <c r="CKG20" s="661"/>
      <c r="CKH20" s="661"/>
      <c r="CKI20" s="661"/>
      <c r="CKJ20" s="661"/>
      <c r="CKK20" s="661"/>
      <c r="CKL20" s="661"/>
      <c r="CKM20" s="661"/>
      <c r="CKN20" s="661"/>
      <c r="CKO20" s="661"/>
      <c r="CKP20" s="661"/>
      <c r="CKQ20" s="661"/>
      <c r="CKR20" s="661"/>
      <c r="CKS20" s="661"/>
      <c r="CKT20" s="661"/>
      <c r="CKU20" s="661"/>
      <c r="CKV20" s="661"/>
      <c r="CKW20" s="661"/>
      <c r="CKX20" s="661"/>
      <c r="CKY20" s="661"/>
      <c r="CKZ20" s="661"/>
      <c r="CLA20" s="661"/>
      <c r="CLB20" s="662"/>
      <c r="CLC20" s="660"/>
      <c r="CLD20" s="661"/>
      <c r="CLE20" s="661"/>
      <c r="CLF20" s="661"/>
      <c r="CLG20" s="661"/>
      <c r="CLH20" s="661"/>
      <c r="CLI20" s="661"/>
      <c r="CLJ20" s="661"/>
      <c r="CLK20" s="661"/>
      <c r="CLL20" s="661"/>
      <c r="CLM20" s="661"/>
      <c r="CLN20" s="661"/>
      <c r="CLO20" s="661"/>
      <c r="CLP20" s="661"/>
      <c r="CLQ20" s="661"/>
      <c r="CLR20" s="661"/>
      <c r="CLS20" s="661"/>
      <c r="CLT20" s="661"/>
      <c r="CLU20" s="661"/>
      <c r="CLV20" s="661"/>
      <c r="CLW20" s="661"/>
      <c r="CLX20" s="661"/>
      <c r="CLY20" s="661"/>
      <c r="CLZ20" s="661"/>
      <c r="CMA20" s="661"/>
      <c r="CMB20" s="661"/>
      <c r="CMC20" s="661"/>
      <c r="CMD20" s="662"/>
      <c r="CME20" s="660"/>
      <c r="CMF20" s="661"/>
      <c r="CMG20" s="661"/>
      <c r="CMH20" s="661"/>
      <c r="CMI20" s="661"/>
      <c r="CMJ20" s="661"/>
      <c r="CMK20" s="661"/>
      <c r="CML20" s="661"/>
      <c r="CMM20" s="661"/>
      <c r="CMN20" s="661"/>
      <c r="CMO20" s="661"/>
      <c r="CMP20" s="661"/>
      <c r="CMQ20" s="661"/>
      <c r="CMR20" s="661"/>
      <c r="CMS20" s="661"/>
      <c r="CMT20" s="661"/>
      <c r="CMU20" s="661"/>
      <c r="CMV20" s="661"/>
      <c r="CMW20" s="661"/>
      <c r="CMX20" s="661"/>
      <c r="CMY20" s="661"/>
      <c r="CMZ20" s="661"/>
      <c r="CNA20" s="661"/>
      <c r="CNB20" s="661"/>
      <c r="CNC20" s="661"/>
      <c r="CND20" s="661"/>
      <c r="CNE20" s="661"/>
      <c r="CNF20" s="662"/>
      <c r="CNG20" s="660"/>
      <c r="CNH20" s="661"/>
      <c r="CNI20" s="661"/>
      <c r="CNJ20" s="661"/>
      <c r="CNK20" s="661"/>
      <c r="CNL20" s="661"/>
      <c r="CNM20" s="661"/>
      <c r="CNN20" s="661"/>
      <c r="CNO20" s="661"/>
      <c r="CNP20" s="661"/>
      <c r="CNQ20" s="661"/>
      <c r="CNR20" s="661"/>
      <c r="CNS20" s="661"/>
      <c r="CNT20" s="661"/>
      <c r="CNU20" s="661"/>
      <c r="CNV20" s="661"/>
      <c r="CNW20" s="661"/>
      <c r="CNX20" s="661"/>
      <c r="CNY20" s="661"/>
      <c r="CNZ20" s="661"/>
      <c r="COA20" s="661"/>
      <c r="COB20" s="661"/>
      <c r="COC20" s="661"/>
      <c r="COD20" s="661"/>
      <c r="COE20" s="661"/>
      <c r="COF20" s="661"/>
      <c r="COG20" s="661"/>
      <c r="COH20" s="662"/>
      <c r="COI20" s="660"/>
      <c r="COJ20" s="661"/>
      <c r="COK20" s="661"/>
      <c r="COL20" s="661"/>
      <c r="COM20" s="661"/>
      <c r="CON20" s="661"/>
      <c r="COO20" s="661"/>
      <c r="COP20" s="661"/>
      <c r="COQ20" s="661"/>
      <c r="COR20" s="661"/>
      <c r="COS20" s="661"/>
      <c r="COT20" s="661"/>
      <c r="COU20" s="661"/>
      <c r="COV20" s="661"/>
      <c r="COW20" s="661"/>
      <c r="COX20" s="661"/>
      <c r="COY20" s="661"/>
      <c r="COZ20" s="661"/>
      <c r="CPA20" s="661"/>
      <c r="CPB20" s="661"/>
      <c r="CPC20" s="661"/>
      <c r="CPD20" s="661"/>
      <c r="CPE20" s="661"/>
      <c r="CPF20" s="661"/>
      <c r="CPG20" s="661"/>
      <c r="CPH20" s="661"/>
      <c r="CPI20" s="661"/>
      <c r="CPJ20" s="662"/>
      <c r="CPK20" s="660"/>
      <c r="CPL20" s="661"/>
      <c r="CPM20" s="661"/>
      <c r="CPN20" s="661"/>
      <c r="CPO20" s="661"/>
      <c r="CPP20" s="661"/>
      <c r="CPQ20" s="661"/>
      <c r="CPR20" s="661"/>
      <c r="CPS20" s="661"/>
      <c r="CPT20" s="661"/>
      <c r="CPU20" s="661"/>
      <c r="CPV20" s="661"/>
      <c r="CPW20" s="661"/>
      <c r="CPX20" s="661"/>
      <c r="CPY20" s="661"/>
      <c r="CPZ20" s="661"/>
      <c r="CQA20" s="661"/>
      <c r="CQB20" s="661"/>
      <c r="CQC20" s="661"/>
      <c r="CQD20" s="661"/>
      <c r="CQE20" s="661"/>
      <c r="CQF20" s="661"/>
      <c r="CQG20" s="661"/>
      <c r="CQH20" s="661"/>
      <c r="CQI20" s="661"/>
      <c r="CQJ20" s="661"/>
      <c r="CQK20" s="661"/>
      <c r="CQL20" s="662"/>
      <c r="CQM20" s="660"/>
      <c r="CQN20" s="661"/>
      <c r="CQO20" s="661"/>
      <c r="CQP20" s="661"/>
      <c r="CQQ20" s="661"/>
      <c r="CQR20" s="661"/>
      <c r="CQS20" s="661"/>
      <c r="CQT20" s="661"/>
      <c r="CQU20" s="661"/>
      <c r="CQV20" s="661"/>
      <c r="CQW20" s="661"/>
      <c r="CQX20" s="661"/>
      <c r="CQY20" s="661"/>
      <c r="CQZ20" s="661"/>
      <c r="CRA20" s="661"/>
      <c r="CRB20" s="661"/>
      <c r="CRC20" s="661"/>
      <c r="CRD20" s="661"/>
      <c r="CRE20" s="661"/>
      <c r="CRF20" s="661"/>
      <c r="CRG20" s="661"/>
      <c r="CRH20" s="661"/>
      <c r="CRI20" s="661"/>
      <c r="CRJ20" s="661"/>
      <c r="CRK20" s="661"/>
      <c r="CRL20" s="661"/>
      <c r="CRM20" s="661"/>
      <c r="CRN20" s="662"/>
      <c r="CRO20" s="660"/>
      <c r="CRP20" s="661"/>
      <c r="CRQ20" s="661"/>
      <c r="CRR20" s="661"/>
      <c r="CRS20" s="661"/>
      <c r="CRT20" s="661"/>
      <c r="CRU20" s="661"/>
      <c r="CRV20" s="661"/>
      <c r="CRW20" s="661"/>
      <c r="CRX20" s="661"/>
      <c r="CRY20" s="661"/>
      <c r="CRZ20" s="661"/>
      <c r="CSA20" s="661"/>
      <c r="CSB20" s="661"/>
      <c r="CSC20" s="661"/>
      <c r="CSD20" s="661"/>
      <c r="CSE20" s="661"/>
      <c r="CSF20" s="661"/>
      <c r="CSG20" s="661"/>
      <c r="CSH20" s="661"/>
      <c r="CSI20" s="661"/>
      <c r="CSJ20" s="661"/>
      <c r="CSK20" s="661"/>
      <c r="CSL20" s="661"/>
      <c r="CSM20" s="661"/>
      <c r="CSN20" s="661"/>
      <c r="CSO20" s="661"/>
      <c r="CSP20" s="662"/>
      <c r="CSQ20" s="660"/>
      <c r="CSR20" s="661"/>
      <c r="CSS20" s="661"/>
      <c r="CST20" s="661"/>
      <c r="CSU20" s="661"/>
      <c r="CSV20" s="661"/>
      <c r="CSW20" s="661"/>
      <c r="CSX20" s="661"/>
      <c r="CSY20" s="661"/>
      <c r="CSZ20" s="661"/>
      <c r="CTA20" s="661"/>
      <c r="CTB20" s="661"/>
      <c r="CTC20" s="661"/>
      <c r="CTD20" s="661"/>
      <c r="CTE20" s="661"/>
      <c r="CTF20" s="661"/>
      <c r="CTG20" s="661"/>
      <c r="CTH20" s="661"/>
      <c r="CTI20" s="661"/>
      <c r="CTJ20" s="661"/>
      <c r="CTK20" s="661"/>
      <c r="CTL20" s="661"/>
      <c r="CTM20" s="661"/>
      <c r="CTN20" s="661"/>
      <c r="CTO20" s="661"/>
      <c r="CTP20" s="661"/>
      <c r="CTQ20" s="661"/>
      <c r="CTR20" s="662"/>
      <c r="CTS20" s="660"/>
      <c r="CTT20" s="661"/>
      <c r="CTU20" s="661"/>
      <c r="CTV20" s="661"/>
      <c r="CTW20" s="661"/>
      <c r="CTX20" s="661"/>
      <c r="CTY20" s="661"/>
      <c r="CTZ20" s="661"/>
      <c r="CUA20" s="661"/>
      <c r="CUB20" s="661"/>
      <c r="CUC20" s="661"/>
      <c r="CUD20" s="661"/>
      <c r="CUE20" s="661"/>
      <c r="CUF20" s="661"/>
      <c r="CUG20" s="661"/>
      <c r="CUH20" s="661"/>
      <c r="CUI20" s="661"/>
      <c r="CUJ20" s="661"/>
      <c r="CUK20" s="661"/>
      <c r="CUL20" s="661"/>
      <c r="CUM20" s="661"/>
      <c r="CUN20" s="661"/>
      <c r="CUO20" s="661"/>
      <c r="CUP20" s="661"/>
      <c r="CUQ20" s="661"/>
      <c r="CUR20" s="661"/>
      <c r="CUS20" s="661"/>
      <c r="CUT20" s="662"/>
      <c r="CUU20" s="660"/>
      <c r="CUV20" s="661"/>
      <c r="CUW20" s="661"/>
      <c r="CUX20" s="661"/>
      <c r="CUY20" s="661"/>
      <c r="CUZ20" s="661"/>
      <c r="CVA20" s="661"/>
      <c r="CVB20" s="661"/>
      <c r="CVC20" s="661"/>
      <c r="CVD20" s="661"/>
      <c r="CVE20" s="661"/>
      <c r="CVF20" s="661"/>
      <c r="CVG20" s="661"/>
      <c r="CVH20" s="661"/>
      <c r="CVI20" s="661"/>
      <c r="CVJ20" s="661"/>
      <c r="CVK20" s="661"/>
      <c r="CVL20" s="661"/>
      <c r="CVM20" s="661"/>
      <c r="CVN20" s="661"/>
      <c r="CVO20" s="661"/>
      <c r="CVP20" s="661"/>
      <c r="CVQ20" s="661"/>
      <c r="CVR20" s="661"/>
      <c r="CVS20" s="661"/>
      <c r="CVT20" s="661"/>
      <c r="CVU20" s="661"/>
      <c r="CVV20" s="662"/>
      <c r="CVW20" s="660"/>
      <c r="CVX20" s="661"/>
      <c r="CVY20" s="661"/>
      <c r="CVZ20" s="661"/>
      <c r="CWA20" s="661"/>
      <c r="CWB20" s="661"/>
      <c r="CWC20" s="661"/>
      <c r="CWD20" s="661"/>
      <c r="CWE20" s="661"/>
      <c r="CWF20" s="661"/>
      <c r="CWG20" s="661"/>
      <c r="CWH20" s="661"/>
      <c r="CWI20" s="661"/>
      <c r="CWJ20" s="661"/>
      <c r="CWK20" s="661"/>
      <c r="CWL20" s="661"/>
      <c r="CWM20" s="661"/>
      <c r="CWN20" s="661"/>
      <c r="CWO20" s="661"/>
      <c r="CWP20" s="661"/>
      <c r="CWQ20" s="661"/>
      <c r="CWR20" s="661"/>
      <c r="CWS20" s="661"/>
      <c r="CWT20" s="661"/>
      <c r="CWU20" s="661"/>
      <c r="CWV20" s="661"/>
      <c r="CWW20" s="661"/>
      <c r="CWX20" s="662"/>
      <c r="CWY20" s="660"/>
      <c r="CWZ20" s="661"/>
      <c r="CXA20" s="661"/>
      <c r="CXB20" s="661"/>
      <c r="CXC20" s="661"/>
      <c r="CXD20" s="661"/>
      <c r="CXE20" s="661"/>
      <c r="CXF20" s="661"/>
      <c r="CXG20" s="661"/>
      <c r="CXH20" s="661"/>
      <c r="CXI20" s="661"/>
      <c r="CXJ20" s="661"/>
      <c r="CXK20" s="661"/>
      <c r="CXL20" s="661"/>
      <c r="CXM20" s="661"/>
      <c r="CXN20" s="661"/>
      <c r="CXO20" s="661"/>
      <c r="CXP20" s="661"/>
      <c r="CXQ20" s="661"/>
      <c r="CXR20" s="661"/>
      <c r="CXS20" s="661"/>
      <c r="CXT20" s="661"/>
      <c r="CXU20" s="661"/>
      <c r="CXV20" s="661"/>
      <c r="CXW20" s="661"/>
      <c r="CXX20" s="661"/>
      <c r="CXY20" s="661"/>
      <c r="CXZ20" s="662"/>
      <c r="CYA20" s="660"/>
      <c r="CYB20" s="661"/>
      <c r="CYC20" s="661"/>
      <c r="CYD20" s="661"/>
      <c r="CYE20" s="661"/>
      <c r="CYF20" s="661"/>
      <c r="CYG20" s="661"/>
      <c r="CYH20" s="661"/>
      <c r="CYI20" s="661"/>
      <c r="CYJ20" s="661"/>
      <c r="CYK20" s="661"/>
      <c r="CYL20" s="661"/>
      <c r="CYM20" s="661"/>
      <c r="CYN20" s="661"/>
      <c r="CYO20" s="661"/>
      <c r="CYP20" s="661"/>
      <c r="CYQ20" s="661"/>
      <c r="CYR20" s="661"/>
      <c r="CYS20" s="661"/>
      <c r="CYT20" s="661"/>
      <c r="CYU20" s="661"/>
      <c r="CYV20" s="661"/>
      <c r="CYW20" s="661"/>
      <c r="CYX20" s="661"/>
      <c r="CYY20" s="661"/>
      <c r="CYZ20" s="661"/>
      <c r="CZA20" s="661"/>
      <c r="CZB20" s="662"/>
      <c r="CZC20" s="660"/>
      <c r="CZD20" s="661"/>
      <c r="CZE20" s="661"/>
      <c r="CZF20" s="661"/>
      <c r="CZG20" s="661"/>
      <c r="CZH20" s="661"/>
      <c r="CZI20" s="661"/>
      <c r="CZJ20" s="661"/>
      <c r="CZK20" s="661"/>
      <c r="CZL20" s="661"/>
      <c r="CZM20" s="661"/>
      <c r="CZN20" s="661"/>
      <c r="CZO20" s="661"/>
      <c r="CZP20" s="661"/>
      <c r="CZQ20" s="661"/>
      <c r="CZR20" s="661"/>
      <c r="CZS20" s="661"/>
      <c r="CZT20" s="661"/>
      <c r="CZU20" s="661"/>
      <c r="CZV20" s="661"/>
      <c r="CZW20" s="661"/>
      <c r="CZX20" s="661"/>
      <c r="CZY20" s="661"/>
      <c r="CZZ20" s="661"/>
      <c r="DAA20" s="661"/>
      <c r="DAB20" s="661"/>
      <c r="DAC20" s="661"/>
      <c r="DAD20" s="662"/>
      <c r="DAE20" s="660"/>
      <c r="DAF20" s="661"/>
      <c r="DAG20" s="661"/>
      <c r="DAH20" s="661"/>
      <c r="DAI20" s="661"/>
      <c r="DAJ20" s="661"/>
      <c r="DAK20" s="661"/>
      <c r="DAL20" s="661"/>
      <c r="DAM20" s="661"/>
      <c r="DAN20" s="661"/>
      <c r="DAO20" s="661"/>
      <c r="DAP20" s="661"/>
      <c r="DAQ20" s="661"/>
      <c r="DAR20" s="661"/>
      <c r="DAS20" s="661"/>
      <c r="DAT20" s="661"/>
      <c r="DAU20" s="661"/>
      <c r="DAV20" s="661"/>
      <c r="DAW20" s="661"/>
      <c r="DAX20" s="661"/>
      <c r="DAY20" s="661"/>
      <c r="DAZ20" s="661"/>
      <c r="DBA20" s="661"/>
      <c r="DBB20" s="661"/>
      <c r="DBC20" s="661"/>
      <c r="DBD20" s="661"/>
      <c r="DBE20" s="661"/>
      <c r="DBF20" s="662"/>
      <c r="DBG20" s="660"/>
      <c r="DBH20" s="661"/>
      <c r="DBI20" s="661"/>
      <c r="DBJ20" s="661"/>
      <c r="DBK20" s="661"/>
      <c r="DBL20" s="661"/>
      <c r="DBM20" s="661"/>
      <c r="DBN20" s="661"/>
      <c r="DBO20" s="661"/>
      <c r="DBP20" s="661"/>
      <c r="DBQ20" s="661"/>
      <c r="DBR20" s="661"/>
      <c r="DBS20" s="661"/>
      <c r="DBT20" s="661"/>
      <c r="DBU20" s="661"/>
      <c r="DBV20" s="661"/>
      <c r="DBW20" s="661"/>
      <c r="DBX20" s="661"/>
      <c r="DBY20" s="661"/>
      <c r="DBZ20" s="661"/>
      <c r="DCA20" s="661"/>
      <c r="DCB20" s="661"/>
      <c r="DCC20" s="661"/>
      <c r="DCD20" s="661"/>
      <c r="DCE20" s="661"/>
      <c r="DCF20" s="661"/>
      <c r="DCG20" s="661"/>
      <c r="DCH20" s="662"/>
      <c r="DCI20" s="660"/>
      <c r="DCJ20" s="661"/>
      <c r="DCK20" s="661"/>
      <c r="DCL20" s="661"/>
      <c r="DCM20" s="661"/>
      <c r="DCN20" s="661"/>
      <c r="DCO20" s="661"/>
      <c r="DCP20" s="661"/>
      <c r="DCQ20" s="661"/>
      <c r="DCR20" s="661"/>
      <c r="DCS20" s="661"/>
      <c r="DCT20" s="661"/>
      <c r="DCU20" s="661"/>
      <c r="DCV20" s="661"/>
      <c r="DCW20" s="661"/>
      <c r="DCX20" s="661"/>
      <c r="DCY20" s="661"/>
      <c r="DCZ20" s="661"/>
      <c r="DDA20" s="661"/>
      <c r="DDB20" s="661"/>
      <c r="DDC20" s="661"/>
      <c r="DDD20" s="661"/>
      <c r="DDE20" s="661"/>
      <c r="DDF20" s="661"/>
      <c r="DDG20" s="661"/>
      <c r="DDH20" s="661"/>
      <c r="DDI20" s="661"/>
      <c r="DDJ20" s="662"/>
      <c r="DDK20" s="660"/>
      <c r="DDL20" s="661"/>
      <c r="DDM20" s="661"/>
      <c r="DDN20" s="661"/>
      <c r="DDO20" s="661"/>
      <c r="DDP20" s="661"/>
      <c r="DDQ20" s="661"/>
      <c r="DDR20" s="661"/>
      <c r="DDS20" s="661"/>
      <c r="DDT20" s="661"/>
      <c r="DDU20" s="661"/>
      <c r="DDV20" s="661"/>
      <c r="DDW20" s="661"/>
      <c r="DDX20" s="661"/>
      <c r="DDY20" s="661"/>
      <c r="DDZ20" s="661"/>
      <c r="DEA20" s="661"/>
      <c r="DEB20" s="661"/>
      <c r="DEC20" s="661"/>
      <c r="DED20" s="661"/>
      <c r="DEE20" s="661"/>
      <c r="DEF20" s="661"/>
      <c r="DEG20" s="661"/>
      <c r="DEH20" s="661"/>
      <c r="DEI20" s="661"/>
      <c r="DEJ20" s="661"/>
      <c r="DEK20" s="661"/>
      <c r="DEL20" s="662"/>
      <c r="DEM20" s="660"/>
      <c r="DEN20" s="661"/>
      <c r="DEO20" s="661"/>
      <c r="DEP20" s="661"/>
      <c r="DEQ20" s="661"/>
      <c r="DER20" s="661"/>
      <c r="DES20" s="661"/>
      <c r="DET20" s="661"/>
      <c r="DEU20" s="661"/>
      <c r="DEV20" s="661"/>
      <c r="DEW20" s="661"/>
      <c r="DEX20" s="661"/>
      <c r="DEY20" s="661"/>
      <c r="DEZ20" s="661"/>
      <c r="DFA20" s="661"/>
      <c r="DFB20" s="661"/>
      <c r="DFC20" s="661"/>
      <c r="DFD20" s="661"/>
      <c r="DFE20" s="661"/>
      <c r="DFF20" s="661"/>
      <c r="DFG20" s="661"/>
      <c r="DFH20" s="661"/>
      <c r="DFI20" s="661"/>
      <c r="DFJ20" s="661"/>
      <c r="DFK20" s="661"/>
      <c r="DFL20" s="661"/>
      <c r="DFM20" s="661"/>
      <c r="DFN20" s="662"/>
      <c r="DFO20" s="660"/>
      <c r="DFP20" s="661"/>
      <c r="DFQ20" s="661"/>
      <c r="DFR20" s="661"/>
      <c r="DFS20" s="661"/>
      <c r="DFT20" s="661"/>
      <c r="DFU20" s="661"/>
      <c r="DFV20" s="661"/>
      <c r="DFW20" s="661"/>
      <c r="DFX20" s="661"/>
      <c r="DFY20" s="661"/>
      <c r="DFZ20" s="661"/>
      <c r="DGA20" s="661"/>
      <c r="DGB20" s="661"/>
      <c r="DGC20" s="661"/>
      <c r="DGD20" s="661"/>
      <c r="DGE20" s="661"/>
      <c r="DGF20" s="661"/>
      <c r="DGG20" s="661"/>
      <c r="DGH20" s="661"/>
      <c r="DGI20" s="661"/>
      <c r="DGJ20" s="661"/>
      <c r="DGK20" s="661"/>
      <c r="DGL20" s="661"/>
      <c r="DGM20" s="661"/>
      <c r="DGN20" s="661"/>
      <c r="DGO20" s="661"/>
      <c r="DGP20" s="662"/>
      <c r="DGQ20" s="660"/>
      <c r="DGR20" s="661"/>
      <c r="DGS20" s="661"/>
      <c r="DGT20" s="661"/>
      <c r="DGU20" s="661"/>
      <c r="DGV20" s="661"/>
      <c r="DGW20" s="661"/>
      <c r="DGX20" s="661"/>
      <c r="DGY20" s="661"/>
      <c r="DGZ20" s="661"/>
      <c r="DHA20" s="661"/>
      <c r="DHB20" s="661"/>
      <c r="DHC20" s="661"/>
      <c r="DHD20" s="661"/>
      <c r="DHE20" s="661"/>
      <c r="DHF20" s="661"/>
      <c r="DHG20" s="661"/>
      <c r="DHH20" s="661"/>
      <c r="DHI20" s="661"/>
      <c r="DHJ20" s="661"/>
      <c r="DHK20" s="661"/>
      <c r="DHL20" s="661"/>
      <c r="DHM20" s="661"/>
      <c r="DHN20" s="661"/>
      <c r="DHO20" s="661"/>
      <c r="DHP20" s="661"/>
      <c r="DHQ20" s="661"/>
      <c r="DHR20" s="662"/>
      <c r="DHS20" s="660"/>
      <c r="DHT20" s="661"/>
      <c r="DHU20" s="661"/>
      <c r="DHV20" s="661"/>
      <c r="DHW20" s="661"/>
      <c r="DHX20" s="661"/>
      <c r="DHY20" s="661"/>
      <c r="DHZ20" s="661"/>
      <c r="DIA20" s="661"/>
      <c r="DIB20" s="661"/>
      <c r="DIC20" s="661"/>
      <c r="DID20" s="661"/>
      <c r="DIE20" s="661"/>
      <c r="DIF20" s="661"/>
      <c r="DIG20" s="661"/>
      <c r="DIH20" s="661"/>
      <c r="DII20" s="661"/>
      <c r="DIJ20" s="661"/>
      <c r="DIK20" s="661"/>
      <c r="DIL20" s="661"/>
      <c r="DIM20" s="661"/>
      <c r="DIN20" s="661"/>
      <c r="DIO20" s="661"/>
      <c r="DIP20" s="661"/>
      <c r="DIQ20" s="661"/>
      <c r="DIR20" s="661"/>
      <c r="DIS20" s="661"/>
      <c r="DIT20" s="662"/>
      <c r="DIU20" s="660"/>
      <c r="DIV20" s="661"/>
      <c r="DIW20" s="661"/>
      <c r="DIX20" s="661"/>
      <c r="DIY20" s="661"/>
      <c r="DIZ20" s="661"/>
      <c r="DJA20" s="661"/>
      <c r="DJB20" s="661"/>
      <c r="DJC20" s="661"/>
      <c r="DJD20" s="661"/>
      <c r="DJE20" s="661"/>
      <c r="DJF20" s="661"/>
      <c r="DJG20" s="661"/>
      <c r="DJH20" s="661"/>
      <c r="DJI20" s="661"/>
      <c r="DJJ20" s="661"/>
      <c r="DJK20" s="661"/>
      <c r="DJL20" s="661"/>
      <c r="DJM20" s="661"/>
      <c r="DJN20" s="661"/>
      <c r="DJO20" s="661"/>
      <c r="DJP20" s="661"/>
      <c r="DJQ20" s="661"/>
      <c r="DJR20" s="661"/>
      <c r="DJS20" s="661"/>
      <c r="DJT20" s="661"/>
      <c r="DJU20" s="661"/>
      <c r="DJV20" s="662"/>
      <c r="DJW20" s="660"/>
      <c r="DJX20" s="661"/>
      <c r="DJY20" s="661"/>
      <c r="DJZ20" s="661"/>
      <c r="DKA20" s="661"/>
      <c r="DKB20" s="661"/>
      <c r="DKC20" s="661"/>
      <c r="DKD20" s="661"/>
      <c r="DKE20" s="661"/>
      <c r="DKF20" s="661"/>
      <c r="DKG20" s="661"/>
      <c r="DKH20" s="661"/>
      <c r="DKI20" s="661"/>
      <c r="DKJ20" s="661"/>
      <c r="DKK20" s="661"/>
      <c r="DKL20" s="661"/>
      <c r="DKM20" s="661"/>
      <c r="DKN20" s="661"/>
      <c r="DKO20" s="661"/>
      <c r="DKP20" s="661"/>
      <c r="DKQ20" s="661"/>
      <c r="DKR20" s="661"/>
      <c r="DKS20" s="661"/>
      <c r="DKT20" s="661"/>
      <c r="DKU20" s="661"/>
      <c r="DKV20" s="661"/>
      <c r="DKW20" s="661"/>
      <c r="DKX20" s="662"/>
      <c r="DKY20" s="660"/>
      <c r="DKZ20" s="661"/>
      <c r="DLA20" s="661"/>
      <c r="DLB20" s="661"/>
      <c r="DLC20" s="661"/>
      <c r="DLD20" s="661"/>
      <c r="DLE20" s="661"/>
      <c r="DLF20" s="661"/>
      <c r="DLG20" s="661"/>
      <c r="DLH20" s="661"/>
      <c r="DLI20" s="661"/>
      <c r="DLJ20" s="661"/>
      <c r="DLK20" s="661"/>
      <c r="DLL20" s="661"/>
      <c r="DLM20" s="661"/>
      <c r="DLN20" s="661"/>
      <c r="DLO20" s="661"/>
      <c r="DLP20" s="661"/>
      <c r="DLQ20" s="661"/>
      <c r="DLR20" s="661"/>
      <c r="DLS20" s="661"/>
      <c r="DLT20" s="661"/>
      <c r="DLU20" s="661"/>
      <c r="DLV20" s="661"/>
      <c r="DLW20" s="661"/>
      <c r="DLX20" s="661"/>
      <c r="DLY20" s="661"/>
      <c r="DLZ20" s="662"/>
      <c r="DMA20" s="660"/>
      <c r="DMB20" s="661"/>
      <c r="DMC20" s="661"/>
      <c r="DMD20" s="661"/>
      <c r="DME20" s="661"/>
      <c r="DMF20" s="661"/>
      <c r="DMG20" s="661"/>
      <c r="DMH20" s="661"/>
      <c r="DMI20" s="661"/>
      <c r="DMJ20" s="661"/>
      <c r="DMK20" s="661"/>
      <c r="DML20" s="661"/>
      <c r="DMM20" s="661"/>
      <c r="DMN20" s="661"/>
      <c r="DMO20" s="661"/>
      <c r="DMP20" s="661"/>
      <c r="DMQ20" s="661"/>
      <c r="DMR20" s="661"/>
      <c r="DMS20" s="661"/>
      <c r="DMT20" s="661"/>
      <c r="DMU20" s="661"/>
      <c r="DMV20" s="661"/>
      <c r="DMW20" s="661"/>
      <c r="DMX20" s="661"/>
      <c r="DMY20" s="661"/>
      <c r="DMZ20" s="661"/>
      <c r="DNA20" s="661"/>
      <c r="DNB20" s="662"/>
      <c r="DNC20" s="660"/>
      <c r="DND20" s="661"/>
      <c r="DNE20" s="661"/>
      <c r="DNF20" s="661"/>
      <c r="DNG20" s="661"/>
      <c r="DNH20" s="661"/>
      <c r="DNI20" s="661"/>
      <c r="DNJ20" s="661"/>
      <c r="DNK20" s="661"/>
      <c r="DNL20" s="661"/>
      <c r="DNM20" s="661"/>
      <c r="DNN20" s="661"/>
      <c r="DNO20" s="661"/>
      <c r="DNP20" s="661"/>
      <c r="DNQ20" s="661"/>
      <c r="DNR20" s="661"/>
      <c r="DNS20" s="661"/>
      <c r="DNT20" s="661"/>
      <c r="DNU20" s="661"/>
      <c r="DNV20" s="661"/>
      <c r="DNW20" s="661"/>
      <c r="DNX20" s="661"/>
      <c r="DNY20" s="661"/>
      <c r="DNZ20" s="661"/>
      <c r="DOA20" s="661"/>
      <c r="DOB20" s="661"/>
      <c r="DOC20" s="661"/>
      <c r="DOD20" s="662"/>
      <c r="DOE20" s="660"/>
      <c r="DOF20" s="661"/>
      <c r="DOG20" s="661"/>
      <c r="DOH20" s="661"/>
      <c r="DOI20" s="661"/>
      <c r="DOJ20" s="661"/>
      <c r="DOK20" s="661"/>
      <c r="DOL20" s="661"/>
      <c r="DOM20" s="661"/>
      <c r="DON20" s="661"/>
      <c r="DOO20" s="661"/>
      <c r="DOP20" s="661"/>
      <c r="DOQ20" s="661"/>
      <c r="DOR20" s="661"/>
      <c r="DOS20" s="661"/>
      <c r="DOT20" s="661"/>
      <c r="DOU20" s="661"/>
      <c r="DOV20" s="661"/>
      <c r="DOW20" s="661"/>
      <c r="DOX20" s="661"/>
      <c r="DOY20" s="661"/>
      <c r="DOZ20" s="661"/>
      <c r="DPA20" s="661"/>
      <c r="DPB20" s="661"/>
      <c r="DPC20" s="661"/>
      <c r="DPD20" s="661"/>
      <c r="DPE20" s="661"/>
      <c r="DPF20" s="662"/>
      <c r="DPG20" s="660"/>
      <c r="DPH20" s="661"/>
      <c r="DPI20" s="661"/>
      <c r="DPJ20" s="661"/>
      <c r="DPK20" s="661"/>
      <c r="DPL20" s="661"/>
      <c r="DPM20" s="661"/>
      <c r="DPN20" s="661"/>
      <c r="DPO20" s="661"/>
      <c r="DPP20" s="661"/>
      <c r="DPQ20" s="661"/>
      <c r="DPR20" s="661"/>
      <c r="DPS20" s="661"/>
      <c r="DPT20" s="661"/>
      <c r="DPU20" s="661"/>
      <c r="DPV20" s="661"/>
      <c r="DPW20" s="661"/>
      <c r="DPX20" s="661"/>
      <c r="DPY20" s="661"/>
      <c r="DPZ20" s="661"/>
      <c r="DQA20" s="661"/>
      <c r="DQB20" s="661"/>
      <c r="DQC20" s="661"/>
      <c r="DQD20" s="661"/>
      <c r="DQE20" s="661"/>
      <c r="DQF20" s="661"/>
      <c r="DQG20" s="661"/>
      <c r="DQH20" s="662"/>
      <c r="DQI20" s="660"/>
      <c r="DQJ20" s="661"/>
      <c r="DQK20" s="661"/>
      <c r="DQL20" s="661"/>
      <c r="DQM20" s="661"/>
      <c r="DQN20" s="661"/>
      <c r="DQO20" s="661"/>
      <c r="DQP20" s="661"/>
      <c r="DQQ20" s="661"/>
      <c r="DQR20" s="661"/>
      <c r="DQS20" s="661"/>
      <c r="DQT20" s="661"/>
      <c r="DQU20" s="661"/>
      <c r="DQV20" s="661"/>
      <c r="DQW20" s="661"/>
      <c r="DQX20" s="661"/>
      <c r="DQY20" s="661"/>
      <c r="DQZ20" s="661"/>
      <c r="DRA20" s="661"/>
      <c r="DRB20" s="661"/>
      <c r="DRC20" s="661"/>
      <c r="DRD20" s="661"/>
      <c r="DRE20" s="661"/>
      <c r="DRF20" s="661"/>
      <c r="DRG20" s="661"/>
      <c r="DRH20" s="661"/>
      <c r="DRI20" s="661"/>
      <c r="DRJ20" s="662"/>
      <c r="DRK20" s="660"/>
      <c r="DRL20" s="661"/>
      <c r="DRM20" s="661"/>
      <c r="DRN20" s="661"/>
      <c r="DRO20" s="661"/>
      <c r="DRP20" s="661"/>
      <c r="DRQ20" s="661"/>
      <c r="DRR20" s="661"/>
      <c r="DRS20" s="661"/>
      <c r="DRT20" s="661"/>
      <c r="DRU20" s="661"/>
      <c r="DRV20" s="661"/>
      <c r="DRW20" s="661"/>
      <c r="DRX20" s="661"/>
      <c r="DRY20" s="661"/>
      <c r="DRZ20" s="661"/>
      <c r="DSA20" s="661"/>
      <c r="DSB20" s="661"/>
      <c r="DSC20" s="661"/>
      <c r="DSD20" s="661"/>
      <c r="DSE20" s="661"/>
      <c r="DSF20" s="661"/>
      <c r="DSG20" s="661"/>
      <c r="DSH20" s="661"/>
      <c r="DSI20" s="661"/>
      <c r="DSJ20" s="661"/>
      <c r="DSK20" s="661"/>
      <c r="DSL20" s="662"/>
      <c r="DSM20" s="660"/>
      <c r="DSN20" s="661"/>
      <c r="DSO20" s="661"/>
      <c r="DSP20" s="661"/>
      <c r="DSQ20" s="661"/>
      <c r="DSR20" s="661"/>
      <c r="DSS20" s="661"/>
      <c r="DST20" s="661"/>
      <c r="DSU20" s="661"/>
      <c r="DSV20" s="661"/>
      <c r="DSW20" s="661"/>
      <c r="DSX20" s="661"/>
      <c r="DSY20" s="661"/>
      <c r="DSZ20" s="661"/>
      <c r="DTA20" s="661"/>
      <c r="DTB20" s="661"/>
      <c r="DTC20" s="661"/>
      <c r="DTD20" s="661"/>
      <c r="DTE20" s="661"/>
      <c r="DTF20" s="661"/>
      <c r="DTG20" s="661"/>
      <c r="DTH20" s="661"/>
      <c r="DTI20" s="661"/>
      <c r="DTJ20" s="661"/>
      <c r="DTK20" s="661"/>
      <c r="DTL20" s="661"/>
      <c r="DTM20" s="661"/>
      <c r="DTN20" s="662"/>
      <c r="DTO20" s="660"/>
      <c r="DTP20" s="661"/>
      <c r="DTQ20" s="661"/>
      <c r="DTR20" s="661"/>
      <c r="DTS20" s="661"/>
      <c r="DTT20" s="661"/>
      <c r="DTU20" s="661"/>
      <c r="DTV20" s="661"/>
      <c r="DTW20" s="661"/>
      <c r="DTX20" s="661"/>
      <c r="DTY20" s="661"/>
      <c r="DTZ20" s="661"/>
      <c r="DUA20" s="661"/>
      <c r="DUB20" s="661"/>
      <c r="DUC20" s="661"/>
      <c r="DUD20" s="661"/>
      <c r="DUE20" s="661"/>
      <c r="DUF20" s="661"/>
      <c r="DUG20" s="661"/>
      <c r="DUH20" s="661"/>
      <c r="DUI20" s="661"/>
      <c r="DUJ20" s="661"/>
      <c r="DUK20" s="661"/>
      <c r="DUL20" s="661"/>
      <c r="DUM20" s="661"/>
      <c r="DUN20" s="661"/>
      <c r="DUO20" s="661"/>
      <c r="DUP20" s="662"/>
      <c r="DUQ20" s="660"/>
      <c r="DUR20" s="661"/>
      <c r="DUS20" s="661"/>
      <c r="DUT20" s="661"/>
      <c r="DUU20" s="661"/>
      <c r="DUV20" s="661"/>
      <c r="DUW20" s="661"/>
      <c r="DUX20" s="661"/>
      <c r="DUY20" s="661"/>
      <c r="DUZ20" s="661"/>
      <c r="DVA20" s="661"/>
      <c r="DVB20" s="661"/>
      <c r="DVC20" s="661"/>
      <c r="DVD20" s="661"/>
      <c r="DVE20" s="661"/>
      <c r="DVF20" s="661"/>
      <c r="DVG20" s="661"/>
      <c r="DVH20" s="661"/>
      <c r="DVI20" s="661"/>
      <c r="DVJ20" s="661"/>
      <c r="DVK20" s="661"/>
      <c r="DVL20" s="661"/>
      <c r="DVM20" s="661"/>
      <c r="DVN20" s="661"/>
      <c r="DVO20" s="661"/>
      <c r="DVP20" s="661"/>
      <c r="DVQ20" s="661"/>
      <c r="DVR20" s="662"/>
      <c r="DVS20" s="660"/>
      <c r="DVT20" s="661"/>
      <c r="DVU20" s="661"/>
      <c r="DVV20" s="661"/>
      <c r="DVW20" s="661"/>
      <c r="DVX20" s="661"/>
      <c r="DVY20" s="661"/>
      <c r="DVZ20" s="661"/>
      <c r="DWA20" s="661"/>
      <c r="DWB20" s="661"/>
      <c r="DWC20" s="661"/>
      <c r="DWD20" s="661"/>
      <c r="DWE20" s="661"/>
      <c r="DWF20" s="661"/>
      <c r="DWG20" s="661"/>
      <c r="DWH20" s="661"/>
      <c r="DWI20" s="661"/>
      <c r="DWJ20" s="661"/>
      <c r="DWK20" s="661"/>
      <c r="DWL20" s="661"/>
      <c r="DWM20" s="661"/>
      <c r="DWN20" s="661"/>
      <c r="DWO20" s="661"/>
      <c r="DWP20" s="661"/>
      <c r="DWQ20" s="661"/>
      <c r="DWR20" s="661"/>
      <c r="DWS20" s="661"/>
      <c r="DWT20" s="662"/>
      <c r="DWU20" s="660"/>
      <c r="DWV20" s="661"/>
      <c r="DWW20" s="661"/>
      <c r="DWX20" s="661"/>
      <c r="DWY20" s="661"/>
      <c r="DWZ20" s="661"/>
      <c r="DXA20" s="661"/>
      <c r="DXB20" s="661"/>
      <c r="DXC20" s="661"/>
      <c r="DXD20" s="661"/>
      <c r="DXE20" s="661"/>
      <c r="DXF20" s="661"/>
      <c r="DXG20" s="661"/>
      <c r="DXH20" s="661"/>
      <c r="DXI20" s="661"/>
      <c r="DXJ20" s="661"/>
      <c r="DXK20" s="661"/>
      <c r="DXL20" s="661"/>
      <c r="DXM20" s="661"/>
      <c r="DXN20" s="661"/>
      <c r="DXO20" s="661"/>
      <c r="DXP20" s="661"/>
      <c r="DXQ20" s="661"/>
      <c r="DXR20" s="661"/>
      <c r="DXS20" s="661"/>
      <c r="DXT20" s="661"/>
      <c r="DXU20" s="661"/>
      <c r="DXV20" s="662"/>
      <c r="DXW20" s="660"/>
      <c r="DXX20" s="661"/>
      <c r="DXY20" s="661"/>
      <c r="DXZ20" s="661"/>
      <c r="DYA20" s="661"/>
      <c r="DYB20" s="661"/>
      <c r="DYC20" s="661"/>
      <c r="DYD20" s="661"/>
      <c r="DYE20" s="661"/>
      <c r="DYF20" s="661"/>
      <c r="DYG20" s="661"/>
      <c r="DYH20" s="661"/>
      <c r="DYI20" s="661"/>
      <c r="DYJ20" s="661"/>
      <c r="DYK20" s="661"/>
      <c r="DYL20" s="661"/>
      <c r="DYM20" s="661"/>
      <c r="DYN20" s="661"/>
      <c r="DYO20" s="661"/>
      <c r="DYP20" s="661"/>
      <c r="DYQ20" s="661"/>
      <c r="DYR20" s="661"/>
      <c r="DYS20" s="661"/>
      <c r="DYT20" s="661"/>
      <c r="DYU20" s="661"/>
      <c r="DYV20" s="661"/>
      <c r="DYW20" s="661"/>
      <c r="DYX20" s="662"/>
      <c r="DYY20" s="660"/>
      <c r="DYZ20" s="661"/>
      <c r="DZA20" s="661"/>
      <c r="DZB20" s="661"/>
      <c r="DZC20" s="661"/>
      <c r="DZD20" s="661"/>
      <c r="DZE20" s="661"/>
      <c r="DZF20" s="661"/>
      <c r="DZG20" s="661"/>
      <c r="DZH20" s="661"/>
      <c r="DZI20" s="661"/>
      <c r="DZJ20" s="661"/>
      <c r="DZK20" s="661"/>
      <c r="DZL20" s="661"/>
      <c r="DZM20" s="661"/>
      <c r="DZN20" s="661"/>
      <c r="DZO20" s="661"/>
      <c r="DZP20" s="661"/>
      <c r="DZQ20" s="661"/>
      <c r="DZR20" s="661"/>
      <c r="DZS20" s="661"/>
      <c r="DZT20" s="661"/>
      <c r="DZU20" s="661"/>
      <c r="DZV20" s="661"/>
      <c r="DZW20" s="661"/>
      <c r="DZX20" s="661"/>
      <c r="DZY20" s="661"/>
      <c r="DZZ20" s="662"/>
      <c r="EAA20" s="660"/>
      <c r="EAB20" s="661"/>
      <c r="EAC20" s="661"/>
      <c r="EAD20" s="661"/>
      <c r="EAE20" s="661"/>
      <c r="EAF20" s="661"/>
      <c r="EAG20" s="661"/>
      <c r="EAH20" s="661"/>
      <c r="EAI20" s="661"/>
      <c r="EAJ20" s="661"/>
      <c r="EAK20" s="661"/>
      <c r="EAL20" s="661"/>
      <c r="EAM20" s="661"/>
      <c r="EAN20" s="661"/>
      <c r="EAO20" s="661"/>
      <c r="EAP20" s="661"/>
      <c r="EAQ20" s="661"/>
      <c r="EAR20" s="661"/>
      <c r="EAS20" s="661"/>
      <c r="EAT20" s="661"/>
      <c r="EAU20" s="661"/>
      <c r="EAV20" s="661"/>
      <c r="EAW20" s="661"/>
      <c r="EAX20" s="661"/>
      <c r="EAY20" s="661"/>
      <c r="EAZ20" s="661"/>
      <c r="EBA20" s="661"/>
      <c r="EBB20" s="662"/>
      <c r="EBC20" s="660"/>
      <c r="EBD20" s="661"/>
      <c r="EBE20" s="661"/>
      <c r="EBF20" s="661"/>
      <c r="EBG20" s="661"/>
      <c r="EBH20" s="661"/>
      <c r="EBI20" s="661"/>
      <c r="EBJ20" s="661"/>
      <c r="EBK20" s="661"/>
      <c r="EBL20" s="661"/>
      <c r="EBM20" s="661"/>
      <c r="EBN20" s="661"/>
      <c r="EBO20" s="661"/>
      <c r="EBP20" s="661"/>
      <c r="EBQ20" s="661"/>
      <c r="EBR20" s="661"/>
      <c r="EBS20" s="661"/>
      <c r="EBT20" s="661"/>
      <c r="EBU20" s="661"/>
      <c r="EBV20" s="661"/>
      <c r="EBW20" s="661"/>
      <c r="EBX20" s="661"/>
      <c r="EBY20" s="661"/>
      <c r="EBZ20" s="661"/>
      <c r="ECA20" s="661"/>
      <c r="ECB20" s="661"/>
      <c r="ECC20" s="661"/>
      <c r="ECD20" s="662"/>
      <c r="ECE20" s="660"/>
      <c r="ECF20" s="661"/>
      <c r="ECG20" s="661"/>
      <c r="ECH20" s="661"/>
      <c r="ECI20" s="661"/>
      <c r="ECJ20" s="661"/>
      <c r="ECK20" s="661"/>
      <c r="ECL20" s="661"/>
      <c r="ECM20" s="661"/>
      <c r="ECN20" s="661"/>
      <c r="ECO20" s="661"/>
      <c r="ECP20" s="661"/>
      <c r="ECQ20" s="661"/>
      <c r="ECR20" s="661"/>
      <c r="ECS20" s="661"/>
      <c r="ECT20" s="661"/>
      <c r="ECU20" s="661"/>
      <c r="ECV20" s="661"/>
      <c r="ECW20" s="661"/>
      <c r="ECX20" s="661"/>
      <c r="ECY20" s="661"/>
      <c r="ECZ20" s="661"/>
      <c r="EDA20" s="661"/>
      <c r="EDB20" s="661"/>
      <c r="EDC20" s="661"/>
      <c r="EDD20" s="661"/>
      <c r="EDE20" s="661"/>
      <c r="EDF20" s="662"/>
      <c r="EDG20" s="660"/>
      <c r="EDH20" s="661"/>
      <c r="EDI20" s="661"/>
      <c r="EDJ20" s="661"/>
      <c r="EDK20" s="661"/>
      <c r="EDL20" s="661"/>
      <c r="EDM20" s="661"/>
      <c r="EDN20" s="661"/>
      <c r="EDO20" s="661"/>
      <c r="EDP20" s="661"/>
      <c r="EDQ20" s="661"/>
      <c r="EDR20" s="661"/>
      <c r="EDS20" s="661"/>
      <c r="EDT20" s="661"/>
      <c r="EDU20" s="661"/>
      <c r="EDV20" s="661"/>
      <c r="EDW20" s="661"/>
      <c r="EDX20" s="661"/>
      <c r="EDY20" s="661"/>
      <c r="EDZ20" s="661"/>
      <c r="EEA20" s="661"/>
      <c r="EEB20" s="661"/>
      <c r="EEC20" s="661"/>
      <c r="EED20" s="661"/>
      <c r="EEE20" s="661"/>
      <c r="EEF20" s="661"/>
      <c r="EEG20" s="661"/>
      <c r="EEH20" s="662"/>
      <c r="EEI20" s="660"/>
      <c r="EEJ20" s="661"/>
      <c r="EEK20" s="661"/>
      <c r="EEL20" s="661"/>
      <c r="EEM20" s="661"/>
      <c r="EEN20" s="661"/>
      <c r="EEO20" s="661"/>
      <c r="EEP20" s="661"/>
      <c r="EEQ20" s="661"/>
      <c r="EER20" s="661"/>
      <c r="EES20" s="661"/>
      <c r="EET20" s="661"/>
      <c r="EEU20" s="661"/>
      <c r="EEV20" s="661"/>
      <c r="EEW20" s="661"/>
      <c r="EEX20" s="661"/>
      <c r="EEY20" s="661"/>
      <c r="EEZ20" s="661"/>
      <c r="EFA20" s="661"/>
      <c r="EFB20" s="661"/>
      <c r="EFC20" s="661"/>
      <c r="EFD20" s="661"/>
      <c r="EFE20" s="661"/>
      <c r="EFF20" s="661"/>
      <c r="EFG20" s="661"/>
      <c r="EFH20" s="661"/>
      <c r="EFI20" s="661"/>
      <c r="EFJ20" s="662"/>
      <c r="EFK20" s="660"/>
      <c r="EFL20" s="661"/>
      <c r="EFM20" s="661"/>
      <c r="EFN20" s="661"/>
      <c r="EFO20" s="661"/>
      <c r="EFP20" s="661"/>
      <c r="EFQ20" s="661"/>
      <c r="EFR20" s="661"/>
      <c r="EFS20" s="661"/>
      <c r="EFT20" s="661"/>
      <c r="EFU20" s="661"/>
      <c r="EFV20" s="661"/>
      <c r="EFW20" s="661"/>
      <c r="EFX20" s="661"/>
      <c r="EFY20" s="661"/>
      <c r="EFZ20" s="661"/>
      <c r="EGA20" s="661"/>
      <c r="EGB20" s="661"/>
      <c r="EGC20" s="661"/>
      <c r="EGD20" s="661"/>
      <c r="EGE20" s="661"/>
      <c r="EGF20" s="661"/>
      <c r="EGG20" s="661"/>
      <c r="EGH20" s="661"/>
      <c r="EGI20" s="661"/>
      <c r="EGJ20" s="661"/>
      <c r="EGK20" s="661"/>
      <c r="EGL20" s="662"/>
      <c r="EGM20" s="660"/>
      <c r="EGN20" s="661"/>
      <c r="EGO20" s="661"/>
      <c r="EGP20" s="661"/>
      <c r="EGQ20" s="661"/>
      <c r="EGR20" s="661"/>
      <c r="EGS20" s="661"/>
      <c r="EGT20" s="661"/>
      <c r="EGU20" s="661"/>
      <c r="EGV20" s="661"/>
      <c r="EGW20" s="661"/>
      <c r="EGX20" s="661"/>
      <c r="EGY20" s="661"/>
      <c r="EGZ20" s="661"/>
      <c r="EHA20" s="661"/>
      <c r="EHB20" s="661"/>
      <c r="EHC20" s="661"/>
      <c r="EHD20" s="661"/>
      <c r="EHE20" s="661"/>
      <c r="EHF20" s="661"/>
      <c r="EHG20" s="661"/>
      <c r="EHH20" s="661"/>
      <c r="EHI20" s="661"/>
      <c r="EHJ20" s="661"/>
      <c r="EHK20" s="661"/>
      <c r="EHL20" s="661"/>
      <c r="EHM20" s="661"/>
      <c r="EHN20" s="662"/>
      <c r="EHO20" s="660"/>
      <c r="EHP20" s="661"/>
      <c r="EHQ20" s="661"/>
      <c r="EHR20" s="661"/>
      <c r="EHS20" s="661"/>
      <c r="EHT20" s="661"/>
      <c r="EHU20" s="661"/>
      <c r="EHV20" s="661"/>
      <c r="EHW20" s="661"/>
      <c r="EHX20" s="661"/>
      <c r="EHY20" s="661"/>
      <c r="EHZ20" s="661"/>
      <c r="EIA20" s="661"/>
      <c r="EIB20" s="661"/>
      <c r="EIC20" s="661"/>
      <c r="EID20" s="661"/>
      <c r="EIE20" s="661"/>
      <c r="EIF20" s="661"/>
      <c r="EIG20" s="661"/>
      <c r="EIH20" s="661"/>
      <c r="EII20" s="661"/>
      <c r="EIJ20" s="661"/>
      <c r="EIK20" s="661"/>
      <c r="EIL20" s="661"/>
      <c r="EIM20" s="661"/>
      <c r="EIN20" s="661"/>
      <c r="EIO20" s="661"/>
      <c r="EIP20" s="662"/>
      <c r="EIQ20" s="660"/>
      <c r="EIR20" s="661"/>
      <c r="EIS20" s="661"/>
      <c r="EIT20" s="661"/>
      <c r="EIU20" s="661"/>
      <c r="EIV20" s="661"/>
      <c r="EIW20" s="661"/>
      <c r="EIX20" s="661"/>
      <c r="EIY20" s="661"/>
      <c r="EIZ20" s="661"/>
      <c r="EJA20" s="661"/>
      <c r="EJB20" s="661"/>
      <c r="EJC20" s="661"/>
      <c r="EJD20" s="661"/>
      <c r="EJE20" s="661"/>
      <c r="EJF20" s="661"/>
      <c r="EJG20" s="661"/>
      <c r="EJH20" s="661"/>
      <c r="EJI20" s="661"/>
      <c r="EJJ20" s="661"/>
      <c r="EJK20" s="661"/>
      <c r="EJL20" s="661"/>
      <c r="EJM20" s="661"/>
      <c r="EJN20" s="661"/>
      <c r="EJO20" s="661"/>
      <c r="EJP20" s="661"/>
      <c r="EJQ20" s="661"/>
      <c r="EJR20" s="662"/>
      <c r="EJS20" s="660"/>
      <c r="EJT20" s="661"/>
      <c r="EJU20" s="661"/>
      <c r="EJV20" s="661"/>
      <c r="EJW20" s="661"/>
      <c r="EJX20" s="661"/>
      <c r="EJY20" s="661"/>
      <c r="EJZ20" s="661"/>
      <c r="EKA20" s="661"/>
      <c r="EKB20" s="661"/>
      <c r="EKC20" s="661"/>
      <c r="EKD20" s="661"/>
      <c r="EKE20" s="661"/>
      <c r="EKF20" s="661"/>
      <c r="EKG20" s="661"/>
      <c r="EKH20" s="661"/>
      <c r="EKI20" s="661"/>
      <c r="EKJ20" s="661"/>
      <c r="EKK20" s="661"/>
      <c r="EKL20" s="661"/>
      <c r="EKM20" s="661"/>
      <c r="EKN20" s="661"/>
      <c r="EKO20" s="661"/>
      <c r="EKP20" s="661"/>
      <c r="EKQ20" s="661"/>
      <c r="EKR20" s="661"/>
      <c r="EKS20" s="661"/>
      <c r="EKT20" s="662"/>
      <c r="EKU20" s="660"/>
      <c r="EKV20" s="661"/>
      <c r="EKW20" s="661"/>
      <c r="EKX20" s="661"/>
      <c r="EKY20" s="661"/>
      <c r="EKZ20" s="661"/>
      <c r="ELA20" s="661"/>
      <c r="ELB20" s="661"/>
      <c r="ELC20" s="661"/>
      <c r="ELD20" s="661"/>
      <c r="ELE20" s="661"/>
      <c r="ELF20" s="661"/>
      <c r="ELG20" s="661"/>
      <c r="ELH20" s="661"/>
      <c r="ELI20" s="661"/>
      <c r="ELJ20" s="661"/>
      <c r="ELK20" s="661"/>
      <c r="ELL20" s="661"/>
      <c r="ELM20" s="661"/>
      <c r="ELN20" s="661"/>
      <c r="ELO20" s="661"/>
      <c r="ELP20" s="661"/>
      <c r="ELQ20" s="661"/>
      <c r="ELR20" s="661"/>
      <c r="ELS20" s="661"/>
      <c r="ELT20" s="661"/>
      <c r="ELU20" s="661"/>
      <c r="ELV20" s="662"/>
      <c r="ELW20" s="660"/>
      <c r="ELX20" s="661"/>
      <c r="ELY20" s="661"/>
      <c r="ELZ20" s="661"/>
      <c r="EMA20" s="661"/>
      <c r="EMB20" s="661"/>
      <c r="EMC20" s="661"/>
      <c r="EMD20" s="661"/>
      <c r="EME20" s="661"/>
      <c r="EMF20" s="661"/>
      <c r="EMG20" s="661"/>
      <c r="EMH20" s="661"/>
      <c r="EMI20" s="661"/>
      <c r="EMJ20" s="661"/>
      <c r="EMK20" s="661"/>
      <c r="EML20" s="661"/>
      <c r="EMM20" s="661"/>
      <c r="EMN20" s="661"/>
      <c r="EMO20" s="661"/>
      <c r="EMP20" s="661"/>
      <c r="EMQ20" s="661"/>
      <c r="EMR20" s="661"/>
      <c r="EMS20" s="661"/>
      <c r="EMT20" s="661"/>
      <c r="EMU20" s="661"/>
      <c r="EMV20" s="661"/>
      <c r="EMW20" s="661"/>
      <c r="EMX20" s="662"/>
      <c r="EMY20" s="660"/>
      <c r="EMZ20" s="661"/>
      <c r="ENA20" s="661"/>
      <c r="ENB20" s="661"/>
      <c r="ENC20" s="661"/>
      <c r="END20" s="661"/>
      <c r="ENE20" s="661"/>
      <c r="ENF20" s="661"/>
      <c r="ENG20" s="661"/>
      <c r="ENH20" s="661"/>
      <c r="ENI20" s="661"/>
      <c r="ENJ20" s="661"/>
      <c r="ENK20" s="661"/>
      <c r="ENL20" s="661"/>
      <c r="ENM20" s="661"/>
      <c r="ENN20" s="661"/>
      <c r="ENO20" s="661"/>
      <c r="ENP20" s="661"/>
      <c r="ENQ20" s="661"/>
      <c r="ENR20" s="661"/>
      <c r="ENS20" s="661"/>
      <c r="ENT20" s="661"/>
      <c r="ENU20" s="661"/>
      <c r="ENV20" s="661"/>
      <c r="ENW20" s="661"/>
      <c r="ENX20" s="661"/>
      <c r="ENY20" s="661"/>
      <c r="ENZ20" s="662"/>
      <c r="EOA20" s="660"/>
      <c r="EOB20" s="661"/>
      <c r="EOC20" s="661"/>
      <c r="EOD20" s="661"/>
      <c r="EOE20" s="661"/>
      <c r="EOF20" s="661"/>
      <c r="EOG20" s="661"/>
      <c r="EOH20" s="661"/>
      <c r="EOI20" s="661"/>
      <c r="EOJ20" s="661"/>
      <c r="EOK20" s="661"/>
      <c r="EOL20" s="661"/>
      <c r="EOM20" s="661"/>
      <c r="EON20" s="661"/>
      <c r="EOO20" s="661"/>
      <c r="EOP20" s="661"/>
      <c r="EOQ20" s="661"/>
      <c r="EOR20" s="661"/>
      <c r="EOS20" s="661"/>
      <c r="EOT20" s="661"/>
      <c r="EOU20" s="661"/>
      <c r="EOV20" s="661"/>
      <c r="EOW20" s="661"/>
      <c r="EOX20" s="661"/>
      <c r="EOY20" s="661"/>
      <c r="EOZ20" s="661"/>
      <c r="EPA20" s="661"/>
      <c r="EPB20" s="662"/>
      <c r="EPC20" s="660"/>
      <c r="EPD20" s="661"/>
      <c r="EPE20" s="661"/>
      <c r="EPF20" s="661"/>
      <c r="EPG20" s="661"/>
      <c r="EPH20" s="661"/>
      <c r="EPI20" s="661"/>
      <c r="EPJ20" s="661"/>
      <c r="EPK20" s="661"/>
      <c r="EPL20" s="661"/>
      <c r="EPM20" s="661"/>
      <c r="EPN20" s="661"/>
      <c r="EPO20" s="661"/>
      <c r="EPP20" s="661"/>
      <c r="EPQ20" s="661"/>
      <c r="EPR20" s="661"/>
      <c r="EPS20" s="661"/>
      <c r="EPT20" s="661"/>
      <c r="EPU20" s="661"/>
      <c r="EPV20" s="661"/>
      <c r="EPW20" s="661"/>
      <c r="EPX20" s="661"/>
      <c r="EPY20" s="661"/>
      <c r="EPZ20" s="661"/>
      <c r="EQA20" s="661"/>
      <c r="EQB20" s="661"/>
      <c r="EQC20" s="661"/>
      <c r="EQD20" s="662"/>
      <c r="EQE20" s="660"/>
      <c r="EQF20" s="661"/>
      <c r="EQG20" s="661"/>
      <c r="EQH20" s="661"/>
      <c r="EQI20" s="661"/>
      <c r="EQJ20" s="661"/>
      <c r="EQK20" s="661"/>
      <c r="EQL20" s="661"/>
      <c r="EQM20" s="661"/>
      <c r="EQN20" s="661"/>
      <c r="EQO20" s="661"/>
      <c r="EQP20" s="661"/>
      <c r="EQQ20" s="661"/>
      <c r="EQR20" s="661"/>
      <c r="EQS20" s="661"/>
      <c r="EQT20" s="661"/>
      <c r="EQU20" s="661"/>
      <c r="EQV20" s="661"/>
      <c r="EQW20" s="661"/>
      <c r="EQX20" s="661"/>
      <c r="EQY20" s="661"/>
      <c r="EQZ20" s="661"/>
      <c r="ERA20" s="661"/>
      <c r="ERB20" s="661"/>
      <c r="ERC20" s="661"/>
      <c r="ERD20" s="661"/>
      <c r="ERE20" s="661"/>
      <c r="ERF20" s="662"/>
      <c r="ERG20" s="660"/>
      <c r="ERH20" s="661"/>
      <c r="ERI20" s="661"/>
      <c r="ERJ20" s="661"/>
      <c r="ERK20" s="661"/>
      <c r="ERL20" s="661"/>
      <c r="ERM20" s="661"/>
      <c r="ERN20" s="661"/>
      <c r="ERO20" s="661"/>
      <c r="ERP20" s="661"/>
      <c r="ERQ20" s="661"/>
      <c r="ERR20" s="661"/>
      <c r="ERS20" s="661"/>
      <c r="ERT20" s="661"/>
      <c r="ERU20" s="661"/>
      <c r="ERV20" s="661"/>
      <c r="ERW20" s="661"/>
      <c r="ERX20" s="661"/>
      <c r="ERY20" s="661"/>
      <c r="ERZ20" s="661"/>
      <c r="ESA20" s="661"/>
      <c r="ESB20" s="661"/>
      <c r="ESC20" s="661"/>
      <c r="ESD20" s="661"/>
      <c r="ESE20" s="661"/>
      <c r="ESF20" s="661"/>
      <c r="ESG20" s="661"/>
      <c r="ESH20" s="662"/>
      <c r="ESI20" s="660"/>
      <c r="ESJ20" s="661"/>
      <c r="ESK20" s="661"/>
      <c r="ESL20" s="661"/>
      <c r="ESM20" s="661"/>
      <c r="ESN20" s="661"/>
      <c r="ESO20" s="661"/>
      <c r="ESP20" s="661"/>
      <c r="ESQ20" s="661"/>
      <c r="ESR20" s="661"/>
      <c r="ESS20" s="661"/>
      <c r="EST20" s="661"/>
      <c r="ESU20" s="661"/>
      <c r="ESV20" s="661"/>
      <c r="ESW20" s="661"/>
      <c r="ESX20" s="661"/>
      <c r="ESY20" s="661"/>
      <c r="ESZ20" s="661"/>
      <c r="ETA20" s="661"/>
      <c r="ETB20" s="661"/>
      <c r="ETC20" s="661"/>
      <c r="ETD20" s="661"/>
      <c r="ETE20" s="661"/>
      <c r="ETF20" s="661"/>
      <c r="ETG20" s="661"/>
      <c r="ETH20" s="661"/>
      <c r="ETI20" s="661"/>
      <c r="ETJ20" s="662"/>
      <c r="ETK20" s="660"/>
      <c r="ETL20" s="661"/>
      <c r="ETM20" s="661"/>
      <c r="ETN20" s="661"/>
      <c r="ETO20" s="661"/>
      <c r="ETP20" s="661"/>
      <c r="ETQ20" s="661"/>
      <c r="ETR20" s="661"/>
      <c r="ETS20" s="661"/>
      <c r="ETT20" s="661"/>
      <c r="ETU20" s="661"/>
      <c r="ETV20" s="661"/>
      <c r="ETW20" s="661"/>
      <c r="ETX20" s="661"/>
      <c r="ETY20" s="661"/>
      <c r="ETZ20" s="661"/>
      <c r="EUA20" s="661"/>
      <c r="EUB20" s="661"/>
      <c r="EUC20" s="661"/>
      <c r="EUD20" s="661"/>
      <c r="EUE20" s="661"/>
      <c r="EUF20" s="661"/>
      <c r="EUG20" s="661"/>
      <c r="EUH20" s="661"/>
      <c r="EUI20" s="661"/>
      <c r="EUJ20" s="661"/>
      <c r="EUK20" s="661"/>
      <c r="EUL20" s="662"/>
      <c r="EUM20" s="660"/>
      <c r="EUN20" s="661"/>
      <c r="EUO20" s="661"/>
      <c r="EUP20" s="661"/>
      <c r="EUQ20" s="661"/>
      <c r="EUR20" s="661"/>
      <c r="EUS20" s="661"/>
      <c r="EUT20" s="661"/>
      <c r="EUU20" s="661"/>
      <c r="EUV20" s="661"/>
      <c r="EUW20" s="661"/>
      <c r="EUX20" s="661"/>
      <c r="EUY20" s="661"/>
      <c r="EUZ20" s="661"/>
      <c r="EVA20" s="661"/>
      <c r="EVB20" s="661"/>
      <c r="EVC20" s="661"/>
      <c r="EVD20" s="661"/>
      <c r="EVE20" s="661"/>
      <c r="EVF20" s="661"/>
      <c r="EVG20" s="661"/>
      <c r="EVH20" s="661"/>
      <c r="EVI20" s="661"/>
      <c r="EVJ20" s="661"/>
      <c r="EVK20" s="661"/>
      <c r="EVL20" s="661"/>
      <c r="EVM20" s="661"/>
      <c r="EVN20" s="662"/>
      <c r="EVO20" s="660"/>
      <c r="EVP20" s="661"/>
      <c r="EVQ20" s="661"/>
      <c r="EVR20" s="661"/>
      <c r="EVS20" s="661"/>
      <c r="EVT20" s="661"/>
      <c r="EVU20" s="661"/>
      <c r="EVV20" s="661"/>
      <c r="EVW20" s="661"/>
      <c r="EVX20" s="661"/>
      <c r="EVY20" s="661"/>
      <c r="EVZ20" s="661"/>
      <c r="EWA20" s="661"/>
      <c r="EWB20" s="661"/>
      <c r="EWC20" s="661"/>
      <c r="EWD20" s="661"/>
      <c r="EWE20" s="661"/>
      <c r="EWF20" s="661"/>
      <c r="EWG20" s="661"/>
      <c r="EWH20" s="661"/>
      <c r="EWI20" s="661"/>
      <c r="EWJ20" s="661"/>
      <c r="EWK20" s="661"/>
      <c r="EWL20" s="661"/>
      <c r="EWM20" s="661"/>
      <c r="EWN20" s="661"/>
      <c r="EWO20" s="661"/>
      <c r="EWP20" s="662"/>
      <c r="EWQ20" s="660"/>
      <c r="EWR20" s="661"/>
      <c r="EWS20" s="661"/>
      <c r="EWT20" s="661"/>
      <c r="EWU20" s="661"/>
      <c r="EWV20" s="661"/>
      <c r="EWW20" s="661"/>
      <c r="EWX20" s="661"/>
      <c r="EWY20" s="661"/>
      <c r="EWZ20" s="661"/>
      <c r="EXA20" s="661"/>
      <c r="EXB20" s="661"/>
      <c r="EXC20" s="661"/>
      <c r="EXD20" s="661"/>
      <c r="EXE20" s="661"/>
      <c r="EXF20" s="661"/>
      <c r="EXG20" s="661"/>
      <c r="EXH20" s="661"/>
      <c r="EXI20" s="661"/>
      <c r="EXJ20" s="661"/>
      <c r="EXK20" s="661"/>
      <c r="EXL20" s="661"/>
      <c r="EXM20" s="661"/>
      <c r="EXN20" s="661"/>
      <c r="EXO20" s="661"/>
      <c r="EXP20" s="661"/>
      <c r="EXQ20" s="661"/>
      <c r="EXR20" s="662"/>
      <c r="EXS20" s="660"/>
      <c r="EXT20" s="661"/>
      <c r="EXU20" s="661"/>
      <c r="EXV20" s="661"/>
      <c r="EXW20" s="661"/>
      <c r="EXX20" s="661"/>
      <c r="EXY20" s="661"/>
      <c r="EXZ20" s="661"/>
      <c r="EYA20" s="661"/>
      <c r="EYB20" s="661"/>
      <c r="EYC20" s="661"/>
      <c r="EYD20" s="661"/>
      <c r="EYE20" s="661"/>
      <c r="EYF20" s="661"/>
      <c r="EYG20" s="661"/>
      <c r="EYH20" s="661"/>
      <c r="EYI20" s="661"/>
      <c r="EYJ20" s="661"/>
      <c r="EYK20" s="661"/>
      <c r="EYL20" s="661"/>
      <c r="EYM20" s="661"/>
      <c r="EYN20" s="661"/>
      <c r="EYO20" s="661"/>
      <c r="EYP20" s="661"/>
      <c r="EYQ20" s="661"/>
      <c r="EYR20" s="661"/>
      <c r="EYS20" s="661"/>
      <c r="EYT20" s="662"/>
      <c r="EYU20" s="660"/>
      <c r="EYV20" s="661"/>
      <c r="EYW20" s="661"/>
      <c r="EYX20" s="661"/>
      <c r="EYY20" s="661"/>
      <c r="EYZ20" s="661"/>
      <c r="EZA20" s="661"/>
      <c r="EZB20" s="661"/>
      <c r="EZC20" s="661"/>
      <c r="EZD20" s="661"/>
      <c r="EZE20" s="661"/>
      <c r="EZF20" s="661"/>
      <c r="EZG20" s="661"/>
      <c r="EZH20" s="661"/>
      <c r="EZI20" s="661"/>
      <c r="EZJ20" s="661"/>
      <c r="EZK20" s="661"/>
      <c r="EZL20" s="661"/>
      <c r="EZM20" s="661"/>
      <c r="EZN20" s="661"/>
      <c r="EZO20" s="661"/>
      <c r="EZP20" s="661"/>
      <c r="EZQ20" s="661"/>
      <c r="EZR20" s="661"/>
      <c r="EZS20" s="661"/>
      <c r="EZT20" s="661"/>
      <c r="EZU20" s="661"/>
      <c r="EZV20" s="662"/>
      <c r="EZW20" s="660"/>
      <c r="EZX20" s="661"/>
      <c r="EZY20" s="661"/>
      <c r="EZZ20" s="661"/>
      <c r="FAA20" s="661"/>
      <c r="FAB20" s="661"/>
      <c r="FAC20" s="661"/>
      <c r="FAD20" s="661"/>
      <c r="FAE20" s="661"/>
      <c r="FAF20" s="661"/>
      <c r="FAG20" s="661"/>
      <c r="FAH20" s="661"/>
      <c r="FAI20" s="661"/>
      <c r="FAJ20" s="661"/>
      <c r="FAK20" s="661"/>
      <c r="FAL20" s="661"/>
      <c r="FAM20" s="661"/>
      <c r="FAN20" s="661"/>
      <c r="FAO20" s="661"/>
      <c r="FAP20" s="661"/>
      <c r="FAQ20" s="661"/>
      <c r="FAR20" s="661"/>
      <c r="FAS20" s="661"/>
      <c r="FAT20" s="661"/>
      <c r="FAU20" s="661"/>
      <c r="FAV20" s="661"/>
      <c r="FAW20" s="661"/>
      <c r="FAX20" s="662"/>
      <c r="FAY20" s="660"/>
      <c r="FAZ20" s="661"/>
      <c r="FBA20" s="661"/>
      <c r="FBB20" s="661"/>
      <c r="FBC20" s="661"/>
      <c r="FBD20" s="661"/>
      <c r="FBE20" s="661"/>
      <c r="FBF20" s="661"/>
      <c r="FBG20" s="661"/>
      <c r="FBH20" s="661"/>
      <c r="FBI20" s="661"/>
      <c r="FBJ20" s="661"/>
      <c r="FBK20" s="661"/>
      <c r="FBL20" s="661"/>
      <c r="FBM20" s="661"/>
      <c r="FBN20" s="661"/>
      <c r="FBO20" s="661"/>
      <c r="FBP20" s="661"/>
      <c r="FBQ20" s="661"/>
      <c r="FBR20" s="661"/>
      <c r="FBS20" s="661"/>
      <c r="FBT20" s="661"/>
      <c r="FBU20" s="661"/>
      <c r="FBV20" s="661"/>
      <c r="FBW20" s="661"/>
      <c r="FBX20" s="661"/>
      <c r="FBY20" s="661"/>
      <c r="FBZ20" s="662"/>
      <c r="FCA20" s="660"/>
      <c r="FCB20" s="661"/>
      <c r="FCC20" s="661"/>
      <c r="FCD20" s="661"/>
      <c r="FCE20" s="661"/>
      <c r="FCF20" s="661"/>
      <c r="FCG20" s="661"/>
      <c r="FCH20" s="661"/>
      <c r="FCI20" s="661"/>
      <c r="FCJ20" s="661"/>
      <c r="FCK20" s="661"/>
      <c r="FCL20" s="661"/>
      <c r="FCM20" s="661"/>
      <c r="FCN20" s="661"/>
      <c r="FCO20" s="661"/>
      <c r="FCP20" s="661"/>
      <c r="FCQ20" s="661"/>
      <c r="FCR20" s="661"/>
      <c r="FCS20" s="661"/>
      <c r="FCT20" s="661"/>
      <c r="FCU20" s="661"/>
      <c r="FCV20" s="661"/>
      <c r="FCW20" s="661"/>
      <c r="FCX20" s="661"/>
      <c r="FCY20" s="661"/>
      <c r="FCZ20" s="661"/>
      <c r="FDA20" s="661"/>
      <c r="FDB20" s="662"/>
      <c r="FDC20" s="660"/>
      <c r="FDD20" s="661"/>
      <c r="FDE20" s="661"/>
      <c r="FDF20" s="661"/>
      <c r="FDG20" s="661"/>
      <c r="FDH20" s="661"/>
      <c r="FDI20" s="661"/>
      <c r="FDJ20" s="661"/>
      <c r="FDK20" s="661"/>
      <c r="FDL20" s="661"/>
      <c r="FDM20" s="661"/>
      <c r="FDN20" s="661"/>
      <c r="FDO20" s="661"/>
      <c r="FDP20" s="661"/>
      <c r="FDQ20" s="661"/>
      <c r="FDR20" s="661"/>
      <c r="FDS20" s="661"/>
      <c r="FDT20" s="661"/>
      <c r="FDU20" s="661"/>
      <c r="FDV20" s="661"/>
      <c r="FDW20" s="661"/>
      <c r="FDX20" s="661"/>
      <c r="FDY20" s="661"/>
      <c r="FDZ20" s="661"/>
      <c r="FEA20" s="661"/>
      <c r="FEB20" s="661"/>
      <c r="FEC20" s="661"/>
      <c r="FED20" s="662"/>
      <c r="FEE20" s="660"/>
      <c r="FEF20" s="661"/>
      <c r="FEG20" s="661"/>
      <c r="FEH20" s="661"/>
      <c r="FEI20" s="661"/>
      <c r="FEJ20" s="661"/>
      <c r="FEK20" s="661"/>
      <c r="FEL20" s="661"/>
      <c r="FEM20" s="661"/>
      <c r="FEN20" s="661"/>
      <c r="FEO20" s="661"/>
      <c r="FEP20" s="661"/>
      <c r="FEQ20" s="661"/>
      <c r="FER20" s="661"/>
      <c r="FES20" s="661"/>
      <c r="FET20" s="661"/>
      <c r="FEU20" s="661"/>
      <c r="FEV20" s="661"/>
      <c r="FEW20" s="661"/>
      <c r="FEX20" s="661"/>
      <c r="FEY20" s="661"/>
      <c r="FEZ20" s="661"/>
      <c r="FFA20" s="661"/>
      <c r="FFB20" s="661"/>
      <c r="FFC20" s="661"/>
      <c r="FFD20" s="661"/>
      <c r="FFE20" s="661"/>
      <c r="FFF20" s="662"/>
      <c r="FFG20" s="660"/>
      <c r="FFH20" s="661"/>
      <c r="FFI20" s="661"/>
      <c r="FFJ20" s="661"/>
      <c r="FFK20" s="661"/>
      <c r="FFL20" s="661"/>
      <c r="FFM20" s="661"/>
      <c r="FFN20" s="661"/>
      <c r="FFO20" s="661"/>
      <c r="FFP20" s="661"/>
      <c r="FFQ20" s="661"/>
      <c r="FFR20" s="661"/>
      <c r="FFS20" s="661"/>
      <c r="FFT20" s="661"/>
      <c r="FFU20" s="661"/>
      <c r="FFV20" s="661"/>
      <c r="FFW20" s="661"/>
      <c r="FFX20" s="661"/>
      <c r="FFY20" s="661"/>
      <c r="FFZ20" s="661"/>
      <c r="FGA20" s="661"/>
      <c r="FGB20" s="661"/>
      <c r="FGC20" s="661"/>
      <c r="FGD20" s="661"/>
      <c r="FGE20" s="661"/>
      <c r="FGF20" s="661"/>
      <c r="FGG20" s="661"/>
      <c r="FGH20" s="662"/>
      <c r="FGI20" s="660"/>
      <c r="FGJ20" s="661"/>
      <c r="FGK20" s="661"/>
      <c r="FGL20" s="661"/>
      <c r="FGM20" s="661"/>
      <c r="FGN20" s="661"/>
      <c r="FGO20" s="661"/>
      <c r="FGP20" s="661"/>
      <c r="FGQ20" s="661"/>
      <c r="FGR20" s="661"/>
      <c r="FGS20" s="661"/>
      <c r="FGT20" s="661"/>
      <c r="FGU20" s="661"/>
      <c r="FGV20" s="661"/>
      <c r="FGW20" s="661"/>
      <c r="FGX20" s="661"/>
      <c r="FGY20" s="661"/>
      <c r="FGZ20" s="661"/>
      <c r="FHA20" s="661"/>
      <c r="FHB20" s="661"/>
      <c r="FHC20" s="661"/>
      <c r="FHD20" s="661"/>
      <c r="FHE20" s="661"/>
      <c r="FHF20" s="661"/>
      <c r="FHG20" s="661"/>
      <c r="FHH20" s="661"/>
      <c r="FHI20" s="661"/>
      <c r="FHJ20" s="662"/>
      <c r="FHK20" s="660"/>
      <c r="FHL20" s="661"/>
      <c r="FHM20" s="661"/>
      <c r="FHN20" s="661"/>
      <c r="FHO20" s="661"/>
      <c r="FHP20" s="661"/>
      <c r="FHQ20" s="661"/>
      <c r="FHR20" s="661"/>
      <c r="FHS20" s="661"/>
      <c r="FHT20" s="661"/>
      <c r="FHU20" s="661"/>
      <c r="FHV20" s="661"/>
      <c r="FHW20" s="661"/>
      <c r="FHX20" s="661"/>
      <c r="FHY20" s="661"/>
      <c r="FHZ20" s="661"/>
      <c r="FIA20" s="661"/>
      <c r="FIB20" s="661"/>
      <c r="FIC20" s="661"/>
      <c r="FID20" s="661"/>
      <c r="FIE20" s="661"/>
      <c r="FIF20" s="661"/>
      <c r="FIG20" s="661"/>
      <c r="FIH20" s="661"/>
      <c r="FII20" s="661"/>
      <c r="FIJ20" s="661"/>
      <c r="FIK20" s="661"/>
      <c r="FIL20" s="662"/>
      <c r="FIM20" s="660"/>
      <c r="FIN20" s="661"/>
      <c r="FIO20" s="661"/>
      <c r="FIP20" s="661"/>
      <c r="FIQ20" s="661"/>
      <c r="FIR20" s="661"/>
      <c r="FIS20" s="661"/>
      <c r="FIT20" s="661"/>
      <c r="FIU20" s="661"/>
      <c r="FIV20" s="661"/>
      <c r="FIW20" s="661"/>
      <c r="FIX20" s="661"/>
      <c r="FIY20" s="661"/>
      <c r="FIZ20" s="661"/>
      <c r="FJA20" s="661"/>
      <c r="FJB20" s="661"/>
      <c r="FJC20" s="661"/>
      <c r="FJD20" s="661"/>
      <c r="FJE20" s="661"/>
      <c r="FJF20" s="661"/>
      <c r="FJG20" s="661"/>
      <c r="FJH20" s="661"/>
      <c r="FJI20" s="661"/>
      <c r="FJJ20" s="661"/>
      <c r="FJK20" s="661"/>
      <c r="FJL20" s="661"/>
      <c r="FJM20" s="661"/>
      <c r="FJN20" s="662"/>
      <c r="FJO20" s="660"/>
      <c r="FJP20" s="661"/>
      <c r="FJQ20" s="661"/>
      <c r="FJR20" s="661"/>
      <c r="FJS20" s="661"/>
      <c r="FJT20" s="661"/>
      <c r="FJU20" s="661"/>
      <c r="FJV20" s="661"/>
      <c r="FJW20" s="661"/>
      <c r="FJX20" s="661"/>
      <c r="FJY20" s="661"/>
      <c r="FJZ20" s="661"/>
      <c r="FKA20" s="661"/>
      <c r="FKB20" s="661"/>
      <c r="FKC20" s="661"/>
      <c r="FKD20" s="661"/>
      <c r="FKE20" s="661"/>
      <c r="FKF20" s="661"/>
      <c r="FKG20" s="661"/>
      <c r="FKH20" s="661"/>
      <c r="FKI20" s="661"/>
      <c r="FKJ20" s="661"/>
      <c r="FKK20" s="661"/>
      <c r="FKL20" s="661"/>
      <c r="FKM20" s="661"/>
      <c r="FKN20" s="661"/>
      <c r="FKO20" s="661"/>
      <c r="FKP20" s="662"/>
      <c r="FKQ20" s="660"/>
      <c r="FKR20" s="661"/>
      <c r="FKS20" s="661"/>
      <c r="FKT20" s="661"/>
      <c r="FKU20" s="661"/>
      <c r="FKV20" s="661"/>
      <c r="FKW20" s="661"/>
      <c r="FKX20" s="661"/>
      <c r="FKY20" s="661"/>
      <c r="FKZ20" s="661"/>
      <c r="FLA20" s="661"/>
      <c r="FLB20" s="661"/>
      <c r="FLC20" s="661"/>
      <c r="FLD20" s="661"/>
      <c r="FLE20" s="661"/>
      <c r="FLF20" s="661"/>
      <c r="FLG20" s="661"/>
      <c r="FLH20" s="661"/>
      <c r="FLI20" s="661"/>
      <c r="FLJ20" s="661"/>
      <c r="FLK20" s="661"/>
      <c r="FLL20" s="661"/>
      <c r="FLM20" s="661"/>
      <c r="FLN20" s="661"/>
      <c r="FLO20" s="661"/>
      <c r="FLP20" s="661"/>
      <c r="FLQ20" s="661"/>
      <c r="FLR20" s="662"/>
      <c r="FLS20" s="660"/>
      <c r="FLT20" s="661"/>
      <c r="FLU20" s="661"/>
      <c r="FLV20" s="661"/>
      <c r="FLW20" s="661"/>
      <c r="FLX20" s="661"/>
      <c r="FLY20" s="661"/>
      <c r="FLZ20" s="661"/>
      <c r="FMA20" s="661"/>
      <c r="FMB20" s="661"/>
      <c r="FMC20" s="661"/>
      <c r="FMD20" s="661"/>
      <c r="FME20" s="661"/>
      <c r="FMF20" s="661"/>
      <c r="FMG20" s="661"/>
      <c r="FMH20" s="661"/>
      <c r="FMI20" s="661"/>
      <c r="FMJ20" s="661"/>
      <c r="FMK20" s="661"/>
      <c r="FML20" s="661"/>
      <c r="FMM20" s="661"/>
      <c r="FMN20" s="661"/>
      <c r="FMO20" s="661"/>
      <c r="FMP20" s="661"/>
      <c r="FMQ20" s="661"/>
      <c r="FMR20" s="661"/>
      <c r="FMS20" s="661"/>
      <c r="FMT20" s="662"/>
      <c r="FMU20" s="660"/>
      <c r="FMV20" s="661"/>
      <c r="FMW20" s="661"/>
      <c r="FMX20" s="661"/>
      <c r="FMY20" s="661"/>
      <c r="FMZ20" s="661"/>
      <c r="FNA20" s="661"/>
      <c r="FNB20" s="661"/>
      <c r="FNC20" s="661"/>
      <c r="FND20" s="661"/>
      <c r="FNE20" s="661"/>
      <c r="FNF20" s="661"/>
      <c r="FNG20" s="661"/>
      <c r="FNH20" s="661"/>
      <c r="FNI20" s="661"/>
      <c r="FNJ20" s="661"/>
      <c r="FNK20" s="661"/>
      <c r="FNL20" s="661"/>
      <c r="FNM20" s="661"/>
      <c r="FNN20" s="661"/>
      <c r="FNO20" s="661"/>
      <c r="FNP20" s="661"/>
      <c r="FNQ20" s="661"/>
      <c r="FNR20" s="661"/>
      <c r="FNS20" s="661"/>
      <c r="FNT20" s="661"/>
      <c r="FNU20" s="661"/>
      <c r="FNV20" s="662"/>
      <c r="FNW20" s="660"/>
      <c r="FNX20" s="661"/>
      <c r="FNY20" s="661"/>
      <c r="FNZ20" s="661"/>
      <c r="FOA20" s="661"/>
      <c r="FOB20" s="661"/>
      <c r="FOC20" s="661"/>
      <c r="FOD20" s="661"/>
      <c r="FOE20" s="661"/>
      <c r="FOF20" s="661"/>
      <c r="FOG20" s="661"/>
      <c r="FOH20" s="661"/>
      <c r="FOI20" s="661"/>
      <c r="FOJ20" s="661"/>
      <c r="FOK20" s="661"/>
      <c r="FOL20" s="661"/>
      <c r="FOM20" s="661"/>
      <c r="FON20" s="661"/>
      <c r="FOO20" s="661"/>
      <c r="FOP20" s="661"/>
      <c r="FOQ20" s="661"/>
      <c r="FOR20" s="661"/>
      <c r="FOS20" s="661"/>
      <c r="FOT20" s="661"/>
      <c r="FOU20" s="661"/>
      <c r="FOV20" s="661"/>
      <c r="FOW20" s="661"/>
      <c r="FOX20" s="662"/>
      <c r="FOY20" s="660"/>
      <c r="FOZ20" s="661"/>
      <c r="FPA20" s="661"/>
      <c r="FPB20" s="661"/>
      <c r="FPC20" s="661"/>
      <c r="FPD20" s="661"/>
      <c r="FPE20" s="661"/>
      <c r="FPF20" s="661"/>
      <c r="FPG20" s="661"/>
      <c r="FPH20" s="661"/>
      <c r="FPI20" s="661"/>
      <c r="FPJ20" s="661"/>
      <c r="FPK20" s="661"/>
      <c r="FPL20" s="661"/>
      <c r="FPM20" s="661"/>
      <c r="FPN20" s="661"/>
      <c r="FPO20" s="661"/>
      <c r="FPP20" s="661"/>
      <c r="FPQ20" s="661"/>
      <c r="FPR20" s="661"/>
      <c r="FPS20" s="661"/>
      <c r="FPT20" s="661"/>
      <c r="FPU20" s="661"/>
      <c r="FPV20" s="661"/>
      <c r="FPW20" s="661"/>
      <c r="FPX20" s="661"/>
      <c r="FPY20" s="661"/>
      <c r="FPZ20" s="662"/>
      <c r="FQA20" s="660"/>
      <c r="FQB20" s="661"/>
      <c r="FQC20" s="661"/>
      <c r="FQD20" s="661"/>
      <c r="FQE20" s="661"/>
      <c r="FQF20" s="661"/>
      <c r="FQG20" s="661"/>
      <c r="FQH20" s="661"/>
      <c r="FQI20" s="661"/>
      <c r="FQJ20" s="661"/>
      <c r="FQK20" s="661"/>
      <c r="FQL20" s="661"/>
      <c r="FQM20" s="661"/>
      <c r="FQN20" s="661"/>
      <c r="FQO20" s="661"/>
      <c r="FQP20" s="661"/>
      <c r="FQQ20" s="661"/>
      <c r="FQR20" s="661"/>
      <c r="FQS20" s="661"/>
      <c r="FQT20" s="661"/>
      <c r="FQU20" s="661"/>
      <c r="FQV20" s="661"/>
      <c r="FQW20" s="661"/>
      <c r="FQX20" s="661"/>
      <c r="FQY20" s="661"/>
      <c r="FQZ20" s="661"/>
      <c r="FRA20" s="661"/>
      <c r="FRB20" s="662"/>
      <c r="FRC20" s="660"/>
      <c r="FRD20" s="661"/>
      <c r="FRE20" s="661"/>
      <c r="FRF20" s="661"/>
      <c r="FRG20" s="661"/>
      <c r="FRH20" s="661"/>
      <c r="FRI20" s="661"/>
      <c r="FRJ20" s="661"/>
      <c r="FRK20" s="661"/>
      <c r="FRL20" s="661"/>
      <c r="FRM20" s="661"/>
      <c r="FRN20" s="661"/>
      <c r="FRO20" s="661"/>
      <c r="FRP20" s="661"/>
      <c r="FRQ20" s="661"/>
      <c r="FRR20" s="661"/>
      <c r="FRS20" s="661"/>
      <c r="FRT20" s="661"/>
      <c r="FRU20" s="661"/>
      <c r="FRV20" s="661"/>
      <c r="FRW20" s="661"/>
      <c r="FRX20" s="661"/>
      <c r="FRY20" s="661"/>
      <c r="FRZ20" s="661"/>
      <c r="FSA20" s="661"/>
      <c r="FSB20" s="661"/>
      <c r="FSC20" s="661"/>
      <c r="FSD20" s="662"/>
      <c r="FSE20" s="660"/>
      <c r="FSF20" s="661"/>
      <c r="FSG20" s="661"/>
      <c r="FSH20" s="661"/>
      <c r="FSI20" s="661"/>
      <c r="FSJ20" s="661"/>
      <c r="FSK20" s="661"/>
      <c r="FSL20" s="661"/>
      <c r="FSM20" s="661"/>
      <c r="FSN20" s="661"/>
      <c r="FSO20" s="661"/>
      <c r="FSP20" s="661"/>
      <c r="FSQ20" s="661"/>
      <c r="FSR20" s="661"/>
      <c r="FSS20" s="661"/>
      <c r="FST20" s="661"/>
      <c r="FSU20" s="661"/>
      <c r="FSV20" s="661"/>
      <c r="FSW20" s="661"/>
      <c r="FSX20" s="661"/>
      <c r="FSY20" s="661"/>
      <c r="FSZ20" s="661"/>
      <c r="FTA20" s="661"/>
      <c r="FTB20" s="661"/>
      <c r="FTC20" s="661"/>
      <c r="FTD20" s="661"/>
      <c r="FTE20" s="661"/>
      <c r="FTF20" s="662"/>
      <c r="FTG20" s="660"/>
      <c r="FTH20" s="661"/>
      <c r="FTI20" s="661"/>
      <c r="FTJ20" s="661"/>
      <c r="FTK20" s="661"/>
      <c r="FTL20" s="661"/>
      <c r="FTM20" s="661"/>
      <c r="FTN20" s="661"/>
      <c r="FTO20" s="661"/>
      <c r="FTP20" s="661"/>
      <c r="FTQ20" s="661"/>
      <c r="FTR20" s="661"/>
      <c r="FTS20" s="661"/>
      <c r="FTT20" s="661"/>
      <c r="FTU20" s="661"/>
      <c r="FTV20" s="661"/>
      <c r="FTW20" s="661"/>
      <c r="FTX20" s="661"/>
      <c r="FTY20" s="661"/>
      <c r="FTZ20" s="661"/>
      <c r="FUA20" s="661"/>
      <c r="FUB20" s="661"/>
      <c r="FUC20" s="661"/>
      <c r="FUD20" s="661"/>
      <c r="FUE20" s="661"/>
      <c r="FUF20" s="661"/>
      <c r="FUG20" s="661"/>
      <c r="FUH20" s="662"/>
      <c r="FUI20" s="660"/>
      <c r="FUJ20" s="661"/>
      <c r="FUK20" s="661"/>
      <c r="FUL20" s="661"/>
      <c r="FUM20" s="661"/>
      <c r="FUN20" s="661"/>
      <c r="FUO20" s="661"/>
      <c r="FUP20" s="661"/>
      <c r="FUQ20" s="661"/>
      <c r="FUR20" s="661"/>
      <c r="FUS20" s="661"/>
      <c r="FUT20" s="661"/>
      <c r="FUU20" s="661"/>
      <c r="FUV20" s="661"/>
      <c r="FUW20" s="661"/>
      <c r="FUX20" s="661"/>
      <c r="FUY20" s="661"/>
      <c r="FUZ20" s="661"/>
      <c r="FVA20" s="661"/>
      <c r="FVB20" s="661"/>
      <c r="FVC20" s="661"/>
      <c r="FVD20" s="661"/>
      <c r="FVE20" s="661"/>
      <c r="FVF20" s="661"/>
      <c r="FVG20" s="661"/>
      <c r="FVH20" s="661"/>
      <c r="FVI20" s="661"/>
      <c r="FVJ20" s="662"/>
      <c r="FVK20" s="660"/>
      <c r="FVL20" s="661"/>
      <c r="FVM20" s="661"/>
      <c r="FVN20" s="661"/>
      <c r="FVO20" s="661"/>
      <c r="FVP20" s="661"/>
      <c r="FVQ20" s="661"/>
      <c r="FVR20" s="661"/>
      <c r="FVS20" s="661"/>
      <c r="FVT20" s="661"/>
      <c r="FVU20" s="661"/>
      <c r="FVV20" s="661"/>
      <c r="FVW20" s="661"/>
      <c r="FVX20" s="661"/>
      <c r="FVY20" s="661"/>
      <c r="FVZ20" s="661"/>
      <c r="FWA20" s="661"/>
      <c r="FWB20" s="661"/>
      <c r="FWC20" s="661"/>
      <c r="FWD20" s="661"/>
      <c r="FWE20" s="661"/>
      <c r="FWF20" s="661"/>
      <c r="FWG20" s="661"/>
      <c r="FWH20" s="661"/>
      <c r="FWI20" s="661"/>
      <c r="FWJ20" s="661"/>
      <c r="FWK20" s="661"/>
      <c r="FWL20" s="662"/>
      <c r="FWM20" s="660"/>
      <c r="FWN20" s="661"/>
      <c r="FWO20" s="661"/>
      <c r="FWP20" s="661"/>
      <c r="FWQ20" s="661"/>
      <c r="FWR20" s="661"/>
      <c r="FWS20" s="661"/>
      <c r="FWT20" s="661"/>
      <c r="FWU20" s="661"/>
      <c r="FWV20" s="661"/>
      <c r="FWW20" s="661"/>
      <c r="FWX20" s="661"/>
      <c r="FWY20" s="661"/>
      <c r="FWZ20" s="661"/>
      <c r="FXA20" s="661"/>
      <c r="FXB20" s="661"/>
      <c r="FXC20" s="661"/>
      <c r="FXD20" s="661"/>
      <c r="FXE20" s="661"/>
      <c r="FXF20" s="661"/>
      <c r="FXG20" s="661"/>
      <c r="FXH20" s="661"/>
      <c r="FXI20" s="661"/>
      <c r="FXJ20" s="661"/>
      <c r="FXK20" s="661"/>
      <c r="FXL20" s="661"/>
      <c r="FXM20" s="661"/>
      <c r="FXN20" s="662"/>
      <c r="FXO20" s="660"/>
      <c r="FXP20" s="661"/>
      <c r="FXQ20" s="661"/>
      <c r="FXR20" s="661"/>
      <c r="FXS20" s="661"/>
      <c r="FXT20" s="661"/>
      <c r="FXU20" s="661"/>
      <c r="FXV20" s="661"/>
      <c r="FXW20" s="661"/>
      <c r="FXX20" s="661"/>
      <c r="FXY20" s="661"/>
      <c r="FXZ20" s="661"/>
      <c r="FYA20" s="661"/>
      <c r="FYB20" s="661"/>
      <c r="FYC20" s="661"/>
      <c r="FYD20" s="661"/>
      <c r="FYE20" s="661"/>
      <c r="FYF20" s="661"/>
      <c r="FYG20" s="661"/>
      <c r="FYH20" s="661"/>
      <c r="FYI20" s="661"/>
      <c r="FYJ20" s="661"/>
      <c r="FYK20" s="661"/>
      <c r="FYL20" s="661"/>
      <c r="FYM20" s="661"/>
      <c r="FYN20" s="661"/>
      <c r="FYO20" s="661"/>
      <c r="FYP20" s="662"/>
      <c r="FYQ20" s="660"/>
      <c r="FYR20" s="661"/>
      <c r="FYS20" s="661"/>
      <c r="FYT20" s="661"/>
      <c r="FYU20" s="661"/>
      <c r="FYV20" s="661"/>
      <c r="FYW20" s="661"/>
      <c r="FYX20" s="661"/>
      <c r="FYY20" s="661"/>
      <c r="FYZ20" s="661"/>
      <c r="FZA20" s="661"/>
      <c r="FZB20" s="661"/>
      <c r="FZC20" s="661"/>
      <c r="FZD20" s="661"/>
      <c r="FZE20" s="661"/>
      <c r="FZF20" s="661"/>
      <c r="FZG20" s="661"/>
      <c r="FZH20" s="661"/>
      <c r="FZI20" s="661"/>
      <c r="FZJ20" s="661"/>
      <c r="FZK20" s="661"/>
      <c r="FZL20" s="661"/>
      <c r="FZM20" s="661"/>
      <c r="FZN20" s="661"/>
      <c r="FZO20" s="661"/>
      <c r="FZP20" s="661"/>
      <c r="FZQ20" s="661"/>
      <c r="FZR20" s="662"/>
      <c r="FZS20" s="660"/>
      <c r="FZT20" s="661"/>
      <c r="FZU20" s="661"/>
      <c r="FZV20" s="661"/>
      <c r="FZW20" s="661"/>
      <c r="FZX20" s="661"/>
      <c r="FZY20" s="661"/>
      <c r="FZZ20" s="661"/>
      <c r="GAA20" s="661"/>
      <c r="GAB20" s="661"/>
      <c r="GAC20" s="661"/>
      <c r="GAD20" s="661"/>
      <c r="GAE20" s="661"/>
      <c r="GAF20" s="661"/>
      <c r="GAG20" s="661"/>
      <c r="GAH20" s="661"/>
      <c r="GAI20" s="661"/>
      <c r="GAJ20" s="661"/>
      <c r="GAK20" s="661"/>
      <c r="GAL20" s="661"/>
      <c r="GAM20" s="661"/>
      <c r="GAN20" s="661"/>
      <c r="GAO20" s="661"/>
      <c r="GAP20" s="661"/>
      <c r="GAQ20" s="661"/>
      <c r="GAR20" s="661"/>
      <c r="GAS20" s="661"/>
      <c r="GAT20" s="662"/>
      <c r="GAU20" s="660"/>
      <c r="GAV20" s="661"/>
      <c r="GAW20" s="661"/>
      <c r="GAX20" s="661"/>
      <c r="GAY20" s="661"/>
      <c r="GAZ20" s="661"/>
      <c r="GBA20" s="661"/>
      <c r="GBB20" s="661"/>
      <c r="GBC20" s="661"/>
      <c r="GBD20" s="661"/>
      <c r="GBE20" s="661"/>
      <c r="GBF20" s="661"/>
      <c r="GBG20" s="661"/>
      <c r="GBH20" s="661"/>
      <c r="GBI20" s="661"/>
      <c r="GBJ20" s="661"/>
      <c r="GBK20" s="661"/>
      <c r="GBL20" s="661"/>
      <c r="GBM20" s="661"/>
      <c r="GBN20" s="661"/>
      <c r="GBO20" s="661"/>
      <c r="GBP20" s="661"/>
      <c r="GBQ20" s="661"/>
      <c r="GBR20" s="661"/>
      <c r="GBS20" s="661"/>
      <c r="GBT20" s="661"/>
      <c r="GBU20" s="661"/>
      <c r="GBV20" s="662"/>
      <c r="GBW20" s="660"/>
      <c r="GBX20" s="661"/>
      <c r="GBY20" s="661"/>
      <c r="GBZ20" s="661"/>
      <c r="GCA20" s="661"/>
      <c r="GCB20" s="661"/>
      <c r="GCC20" s="661"/>
      <c r="GCD20" s="661"/>
      <c r="GCE20" s="661"/>
      <c r="GCF20" s="661"/>
      <c r="GCG20" s="661"/>
      <c r="GCH20" s="661"/>
      <c r="GCI20" s="661"/>
      <c r="GCJ20" s="661"/>
      <c r="GCK20" s="661"/>
      <c r="GCL20" s="661"/>
      <c r="GCM20" s="661"/>
      <c r="GCN20" s="661"/>
      <c r="GCO20" s="661"/>
      <c r="GCP20" s="661"/>
      <c r="GCQ20" s="661"/>
      <c r="GCR20" s="661"/>
      <c r="GCS20" s="661"/>
      <c r="GCT20" s="661"/>
      <c r="GCU20" s="661"/>
      <c r="GCV20" s="661"/>
      <c r="GCW20" s="661"/>
      <c r="GCX20" s="662"/>
      <c r="GCY20" s="660"/>
      <c r="GCZ20" s="661"/>
      <c r="GDA20" s="661"/>
      <c r="GDB20" s="661"/>
      <c r="GDC20" s="661"/>
      <c r="GDD20" s="661"/>
      <c r="GDE20" s="661"/>
      <c r="GDF20" s="661"/>
      <c r="GDG20" s="661"/>
      <c r="GDH20" s="661"/>
      <c r="GDI20" s="661"/>
      <c r="GDJ20" s="661"/>
      <c r="GDK20" s="661"/>
      <c r="GDL20" s="661"/>
      <c r="GDM20" s="661"/>
      <c r="GDN20" s="661"/>
      <c r="GDO20" s="661"/>
      <c r="GDP20" s="661"/>
      <c r="GDQ20" s="661"/>
      <c r="GDR20" s="661"/>
      <c r="GDS20" s="661"/>
      <c r="GDT20" s="661"/>
      <c r="GDU20" s="661"/>
      <c r="GDV20" s="661"/>
      <c r="GDW20" s="661"/>
      <c r="GDX20" s="661"/>
      <c r="GDY20" s="661"/>
      <c r="GDZ20" s="662"/>
      <c r="GEA20" s="660"/>
      <c r="GEB20" s="661"/>
      <c r="GEC20" s="661"/>
      <c r="GED20" s="661"/>
      <c r="GEE20" s="661"/>
      <c r="GEF20" s="661"/>
      <c r="GEG20" s="661"/>
      <c r="GEH20" s="661"/>
      <c r="GEI20" s="661"/>
      <c r="GEJ20" s="661"/>
      <c r="GEK20" s="661"/>
      <c r="GEL20" s="661"/>
      <c r="GEM20" s="661"/>
      <c r="GEN20" s="661"/>
      <c r="GEO20" s="661"/>
      <c r="GEP20" s="661"/>
      <c r="GEQ20" s="661"/>
      <c r="GER20" s="661"/>
      <c r="GES20" s="661"/>
      <c r="GET20" s="661"/>
      <c r="GEU20" s="661"/>
      <c r="GEV20" s="661"/>
      <c r="GEW20" s="661"/>
      <c r="GEX20" s="661"/>
      <c r="GEY20" s="661"/>
      <c r="GEZ20" s="661"/>
      <c r="GFA20" s="661"/>
      <c r="GFB20" s="662"/>
      <c r="GFC20" s="660"/>
      <c r="GFD20" s="661"/>
      <c r="GFE20" s="661"/>
      <c r="GFF20" s="661"/>
      <c r="GFG20" s="661"/>
      <c r="GFH20" s="661"/>
      <c r="GFI20" s="661"/>
      <c r="GFJ20" s="661"/>
      <c r="GFK20" s="661"/>
      <c r="GFL20" s="661"/>
      <c r="GFM20" s="661"/>
      <c r="GFN20" s="661"/>
      <c r="GFO20" s="661"/>
      <c r="GFP20" s="661"/>
      <c r="GFQ20" s="661"/>
      <c r="GFR20" s="661"/>
      <c r="GFS20" s="661"/>
      <c r="GFT20" s="661"/>
      <c r="GFU20" s="661"/>
      <c r="GFV20" s="661"/>
      <c r="GFW20" s="661"/>
      <c r="GFX20" s="661"/>
      <c r="GFY20" s="661"/>
      <c r="GFZ20" s="661"/>
      <c r="GGA20" s="661"/>
      <c r="GGB20" s="661"/>
      <c r="GGC20" s="661"/>
      <c r="GGD20" s="662"/>
      <c r="GGE20" s="660"/>
      <c r="GGF20" s="661"/>
      <c r="GGG20" s="661"/>
      <c r="GGH20" s="661"/>
      <c r="GGI20" s="661"/>
      <c r="GGJ20" s="661"/>
      <c r="GGK20" s="661"/>
      <c r="GGL20" s="661"/>
      <c r="GGM20" s="661"/>
      <c r="GGN20" s="661"/>
      <c r="GGO20" s="661"/>
      <c r="GGP20" s="661"/>
      <c r="GGQ20" s="661"/>
      <c r="GGR20" s="661"/>
      <c r="GGS20" s="661"/>
      <c r="GGT20" s="661"/>
      <c r="GGU20" s="661"/>
      <c r="GGV20" s="661"/>
      <c r="GGW20" s="661"/>
      <c r="GGX20" s="661"/>
      <c r="GGY20" s="661"/>
      <c r="GGZ20" s="661"/>
      <c r="GHA20" s="661"/>
      <c r="GHB20" s="661"/>
      <c r="GHC20" s="661"/>
      <c r="GHD20" s="661"/>
      <c r="GHE20" s="661"/>
      <c r="GHF20" s="662"/>
      <c r="GHG20" s="660"/>
      <c r="GHH20" s="661"/>
      <c r="GHI20" s="661"/>
      <c r="GHJ20" s="661"/>
      <c r="GHK20" s="661"/>
      <c r="GHL20" s="661"/>
      <c r="GHM20" s="661"/>
      <c r="GHN20" s="661"/>
      <c r="GHO20" s="661"/>
      <c r="GHP20" s="661"/>
      <c r="GHQ20" s="661"/>
      <c r="GHR20" s="661"/>
      <c r="GHS20" s="661"/>
      <c r="GHT20" s="661"/>
      <c r="GHU20" s="661"/>
      <c r="GHV20" s="661"/>
      <c r="GHW20" s="661"/>
      <c r="GHX20" s="661"/>
      <c r="GHY20" s="661"/>
      <c r="GHZ20" s="661"/>
      <c r="GIA20" s="661"/>
      <c r="GIB20" s="661"/>
      <c r="GIC20" s="661"/>
      <c r="GID20" s="661"/>
      <c r="GIE20" s="661"/>
      <c r="GIF20" s="661"/>
      <c r="GIG20" s="661"/>
      <c r="GIH20" s="662"/>
      <c r="GII20" s="660"/>
      <c r="GIJ20" s="661"/>
      <c r="GIK20" s="661"/>
      <c r="GIL20" s="661"/>
      <c r="GIM20" s="661"/>
      <c r="GIN20" s="661"/>
      <c r="GIO20" s="661"/>
      <c r="GIP20" s="661"/>
      <c r="GIQ20" s="661"/>
      <c r="GIR20" s="661"/>
      <c r="GIS20" s="661"/>
      <c r="GIT20" s="661"/>
      <c r="GIU20" s="661"/>
      <c r="GIV20" s="661"/>
      <c r="GIW20" s="661"/>
      <c r="GIX20" s="661"/>
      <c r="GIY20" s="661"/>
      <c r="GIZ20" s="661"/>
      <c r="GJA20" s="661"/>
      <c r="GJB20" s="661"/>
      <c r="GJC20" s="661"/>
      <c r="GJD20" s="661"/>
      <c r="GJE20" s="661"/>
      <c r="GJF20" s="661"/>
      <c r="GJG20" s="661"/>
      <c r="GJH20" s="661"/>
      <c r="GJI20" s="661"/>
      <c r="GJJ20" s="662"/>
      <c r="GJK20" s="660"/>
      <c r="GJL20" s="661"/>
      <c r="GJM20" s="661"/>
      <c r="GJN20" s="661"/>
      <c r="GJO20" s="661"/>
      <c r="GJP20" s="661"/>
      <c r="GJQ20" s="661"/>
      <c r="GJR20" s="661"/>
      <c r="GJS20" s="661"/>
      <c r="GJT20" s="661"/>
      <c r="GJU20" s="661"/>
      <c r="GJV20" s="661"/>
      <c r="GJW20" s="661"/>
      <c r="GJX20" s="661"/>
      <c r="GJY20" s="661"/>
      <c r="GJZ20" s="661"/>
      <c r="GKA20" s="661"/>
      <c r="GKB20" s="661"/>
      <c r="GKC20" s="661"/>
      <c r="GKD20" s="661"/>
      <c r="GKE20" s="661"/>
      <c r="GKF20" s="661"/>
      <c r="GKG20" s="661"/>
      <c r="GKH20" s="661"/>
      <c r="GKI20" s="661"/>
      <c r="GKJ20" s="661"/>
      <c r="GKK20" s="661"/>
      <c r="GKL20" s="662"/>
      <c r="GKM20" s="660"/>
      <c r="GKN20" s="661"/>
      <c r="GKO20" s="661"/>
      <c r="GKP20" s="661"/>
      <c r="GKQ20" s="661"/>
      <c r="GKR20" s="661"/>
      <c r="GKS20" s="661"/>
      <c r="GKT20" s="661"/>
      <c r="GKU20" s="661"/>
      <c r="GKV20" s="661"/>
      <c r="GKW20" s="661"/>
      <c r="GKX20" s="661"/>
      <c r="GKY20" s="661"/>
      <c r="GKZ20" s="661"/>
      <c r="GLA20" s="661"/>
      <c r="GLB20" s="661"/>
      <c r="GLC20" s="661"/>
      <c r="GLD20" s="661"/>
      <c r="GLE20" s="661"/>
      <c r="GLF20" s="661"/>
      <c r="GLG20" s="661"/>
      <c r="GLH20" s="661"/>
      <c r="GLI20" s="661"/>
      <c r="GLJ20" s="661"/>
      <c r="GLK20" s="661"/>
      <c r="GLL20" s="661"/>
      <c r="GLM20" s="661"/>
      <c r="GLN20" s="662"/>
      <c r="GLO20" s="660"/>
      <c r="GLP20" s="661"/>
      <c r="GLQ20" s="661"/>
      <c r="GLR20" s="661"/>
      <c r="GLS20" s="661"/>
      <c r="GLT20" s="661"/>
      <c r="GLU20" s="661"/>
      <c r="GLV20" s="661"/>
      <c r="GLW20" s="661"/>
      <c r="GLX20" s="661"/>
      <c r="GLY20" s="661"/>
      <c r="GLZ20" s="661"/>
      <c r="GMA20" s="661"/>
      <c r="GMB20" s="661"/>
      <c r="GMC20" s="661"/>
      <c r="GMD20" s="661"/>
      <c r="GME20" s="661"/>
      <c r="GMF20" s="661"/>
      <c r="GMG20" s="661"/>
      <c r="GMH20" s="661"/>
      <c r="GMI20" s="661"/>
      <c r="GMJ20" s="661"/>
      <c r="GMK20" s="661"/>
      <c r="GML20" s="661"/>
      <c r="GMM20" s="661"/>
      <c r="GMN20" s="661"/>
      <c r="GMO20" s="661"/>
      <c r="GMP20" s="662"/>
      <c r="GMQ20" s="660"/>
      <c r="GMR20" s="661"/>
      <c r="GMS20" s="661"/>
      <c r="GMT20" s="661"/>
      <c r="GMU20" s="661"/>
      <c r="GMV20" s="661"/>
      <c r="GMW20" s="661"/>
      <c r="GMX20" s="661"/>
      <c r="GMY20" s="661"/>
      <c r="GMZ20" s="661"/>
      <c r="GNA20" s="661"/>
      <c r="GNB20" s="661"/>
      <c r="GNC20" s="661"/>
      <c r="GND20" s="661"/>
      <c r="GNE20" s="661"/>
      <c r="GNF20" s="661"/>
      <c r="GNG20" s="661"/>
      <c r="GNH20" s="661"/>
      <c r="GNI20" s="661"/>
      <c r="GNJ20" s="661"/>
      <c r="GNK20" s="661"/>
      <c r="GNL20" s="661"/>
      <c r="GNM20" s="661"/>
      <c r="GNN20" s="661"/>
      <c r="GNO20" s="661"/>
      <c r="GNP20" s="661"/>
      <c r="GNQ20" s="661"/>
      <c r="GNR20" s="662"/>
      <c r="GNS20" s="660"/>
      <c r="GNT20" s="661"/>
      <c r="GNU20" s="661"/>
      <c r="GNV20" s="661"/>
      <c r="GNW20" s="661"/>
      <c r="GNX20" s="661"/>
      <c r="GNY20" s="661"/>
      <c r="GNZ20" s="661"/>
      <c r="GOA20" s="661"/>
      <c r="GOB20" s="661"/>
      <c r="GOC20" s="661"/>
      <c r="GOD20" s="661"/>
      <c r="GOE20" s="661"/>
      <c r="GOF20" s="661"/>
      <c r="GOG20" s="661"/>
      <c r="GOH20" s="661"/>
      <c r="GOI20" s="661"/>
      <c r="GOJ20" s="661"/>
      <c r="GOK20" s="661"/>
      <c r="GOL20" s="661"/>
      <c r="GOM20" s="661"/>
      <c r="GON20" s="661"/>
      <c r="GOO20" s="661"/>
      <c r="GOP20" s="661"/>
      <c r="GOQ20" s="661"/>
      <c r="GOR20" s="661"/>
      <c r="GOS20" s="661"/>
      <c r="GOT20" s="662"/>
      <c r="GOU20" s="660"/>
      <c r="GOV20" s="661"/>
      <c r="GOW20" s="661"/>
      <c r="GOX20" s="661"/>
      <c r="GOY20" s="661"/>
      <c r="GOZ20" s="661"/>
      <c r="GPA20" s="661"/>
      <c r="GPB20" s="661"/>
      <c r="GPC20" s="661"/>
      <c r="GPD20" s="661"/>
      <c r="GPE20" s="661"/>
      <c r="GPF20" s="661"/>
      <c r="GPG20" s="661"/>
      <c r="GPH20" s="661"/>
      <c r="GPI20" s="661"/>
      <c r="GPJ20" s="661"/>
      <c r="GPK20" s="661"/>
      <c r="GPL20" s="661"/>
      <c r="GPM20" s="661"/>
      <c r="GPN20" s="661"/>
      <c r="GPO20" s="661"/>
      <c r="GPP20" s="661"/>
      <c r="GPQ20" s="661"/>
      <c r="GPR20" s="661"/>
      <c r="GPS20" s="661"/>
      <c r="GPT20" s="661"/>
      <c r="GPU20" s="661"/>
      <c r="GPV20" s="662"/>
      <c r="GPW20" s="660"/>
      <c r="GPX20" s="661"/>
      <c r="GPY20" s="661"/>
      <c r="GPZ20" s="661"/>
      <c r="GQA20" s="661"/>
      <c r="GQB20" s="661"/>
      <c r="GQC20" s="661"/>
      <c r="GQD20" s="661"/>
      <c r="GQE20" s="661"/>
      <c r="GQF20" s="661"/>
      <c r="GQG20" s="661"/>
      <c r="GQH20" s="661"/>
      <c r="GQI20" s="661"/>
      <c r="GQJ20" s="661"/>
      <c r="GQK20" s="661"/>
      <c r="GQL20" s="661"/>
      <c r="GQM20" s="661"/>
      <c r="GQN20" s="661"/>
      <c r="GQO20" s="661"/>
      <c r="GQP20" s="661"/>
      <c r="GQQ20" s="661"/>
      <c r="GQR20" s="661"/>
      <c r="GQS20" s="661"/>
      <c r="GQT20" s="661"/>
      <c r="GQU20" s="661"/>
      <c r="GQV20" s="661"/>
      <c r="GQW20" s="661"/>
      <c r="GQX20" s="662"/>
      <c r="GQY20" s="660"/>
      <c r="GQZ20" s="661"/>
      <c r="GRA20" s="661"/>
      <c r="GRB20" s="661"/>
      <c r="GRC20" s="661"/>
      <c r="GRD20" s="661"/>
      <c r="GRE20" s="661"/>
      <c r="GRF20" s="661"/>
      <c r="GRG20" s="661"/>
      <c r="GRH20" s="661"/>
      <c r="GRI20" s="661"/>
      <c r="GRJ20" s="661"/>
      <c r="GRK20" s="661"/>
      <c r="GRL20" s="661"/>
      <c r="GRM20" s="661"/>
      <c r="GRN20" s="661"/>
      <c r="GRO20" s="661"/>
      <c r="GRP20" s="661"/>
      <c r="GRQ20" s="661"/>
      <c r="GRR20" s="661"/>
      <c r="GRS20" s="661"/>
      <c r="GRT20" s="661"/>
      <c r="GRU20" s="661"/>
      <c r="GRV20" s="661"/>
      <c r="GRW20" s="661"/>
      <c r="GRX20" s="661"/>
      <c r="GRY20" s="661"/>
      <c r="GRZ20" s="662"/>
      <c r="GSA20" s="660"/>
      <c r="GSB20" s="661"/>
      <c r="GSC20" s="661"/>
      <c r="GSD20" s="661"/>
      <c r="GSE20" s="661"/>
      <c r="GSF20" s="661"/>
      <c r="GSG20" s="661"/>
      <c r="GSH20" s="661"/>
      <c r="GSI20" s="661"/>
      <c r="GSJ20" s="661"/>
      <c r="GSK20" s="661"/>
      <c r="GSL20" s="661"/>
      <c r="GSM20" s="661"/>
      <c r="GSN20" s="661"/>
      <c r="GSO20" s="661"/>
      <c r="GSP20" s="661"/>
      <c r="GSQ20" s="661"/>
      <c r="GSR20" s="661"/>
      <c r="GSS20" s="661"/>
      <c r="GST20" s="661"/>
      <c r="GSU20" s="661"/>
      <c r="GSV20" s="661"/>
      <c r="GSW20" s="661"/>
      <c r="GSX20" s="661"/>
      <c r="GSY20" s="661"/>
      <c r="GSZ20" s="661"/>
      <c r="GTA20" s="661"/>
      <c r="GTB20" s="662"/>
      <c r="GTC20" s="660"/>
      <c r="GTD20" s="661"/>
      <c r="GTE20" s="661"/>
      <c r="GTF20" s="661"/>
      <c r="GTG20" s="661"/>
      <c r="GTH20" s="661"/>
      <c r="GTI20" s="661"/>
      <c r="GTJ20" s="661"/>
      <c r="GTK20" s="661"/>
      <c r="GTL20" s="661"/>
      <c r="GTM20" s="661"/>
      <c r="GTN20" s="661"/>
      <c r="GTO20" s="661"/>
      <c r="GTP20" s="661"/>
      <c r="GTQ20" s="661"/>
      <c r="GTR20" s="661"/>
      <c r="GTS20" s="661"/>
      <c r="GTT20" s="661"/>
      <c r="GTU20" s="661"/>
      <c r="GTV20" s="661"/>
      <c r="GTW20" s="661"/>
      <c r="GTX20" s="661"/>
      <c r="GTY20" s="661"/>
      <c r="GTZ20" s="661"/>
      <c r="GUA20" s="661"/>
      <c r="GUB20" s="661"/>
      <c r="GUC20" s="661"/>
      <c r="GUD20" s="662"/>
      <c r="GUE20" s="660"/>
      <c r="GUF20" s="661"/>
      <c r="GUG20" s="661"/>
      <c r="GUH20" s="661"/>
      <c r="GUI20" s="661"/>
      <c r="GUJ20" s="661"/>
      <c r="GUK20" s="661"/>
      <c r="GUL20" s="661"/>
      <c r="GUM20" s="661"/>
      <c r="GUN20" s="661"/>
      <c r="GUO20" s="661"/>
      <c r="GUP20" s="661"/>
      <c r="GUQ20" s="661"/>
      <c r="GUR20" s="661"/>
      <c r="GUS20" s="661"/>
      <c r="GUT20" s="661"/>
      <c r="GUU20" s="661"/>
      <c r="GUV20" s="661"/>
      <c r="GUW20" s="661"/>
      <c r="GUX20" s="661"/>
      <c r="GUY20" s="661"/>
      <c r="GUZ20" s="661"/>
      <c r="GVA20" s="661"/>
      <c r="GVB20" s="661"/>
      <c r="GVC20" s="661"/>
      <c r="GVD20" s="661"/>
      <c r="GVE20" s="661"/>
      <c r="GVF20" s="662"/>
      <c r="GVG20" s="660"/>
      <c r="GVH20" s="661"/>
      <c r="GVI20" s="661"/>
      <c r="GVJ20" s="661"/>
      <c r="GVK20" s="661"/>
      <c r="GVL20" s="661"/>
      <c r="GVM20" s="661"/>
      <c r="GVN20" s="661"/>
      <c r="GVO20" s="661"/>
      <c r="GVP20" s="661"/>
      <c r="GVQ20" s="661"/>
      <c r="GVR20" s="661"/>
      <c r="GVS20" s="661"/>
      <c r="GVT20" s="661"/>
      <c r="GVU20" s="661"/>
      <c r="GVV20" s="661"/>
      <c r="GVW20" s="661"/>
      <c r="GVX20" s="661"/>
      <c r="GVY20" s="661"/>
      <c r="GVZ20" s="661"/>
      <c r="GWA20" s="661"/>
      <c r="GWB20" s="661"/>
      <c r="GWC20" s="661"/>
      <c r="GWD20" s="661"/>
      <c r="GWE20" s="661"/>
      <c r="GWF20" s="661"/>
      <c r="GWG20" s="661"/>
      <c r="GWH20" s="662"/>
      <c r="GWI20" s="660"/>
      <c r="GWJ20" s="661"/>
      <c r="GWK20" s="661"/>
      <c r="GWL20" s="661"/>
      <c r="GWM20" s="661"/>
      <c r="GWN20" s="661"/>
      <c r="GWO20" s="661"/>
      <c r="GWP20" s="661"/>
      <c r="GWQ20" s="661"/>
      <c r="GWR20" s="661"/>
      <c r="GWS20" s="661"/>
      <c r="GWT20" s="661"/>
      <c r="GWU20" s="661"/>
      <c r="GWV20" s="661"/>
      <c r="GWW20" s="661"/>
      <c r="GWX20" s="661"/>
      <c r="GWY20" s="661"/>
      <c r="GWZ20" s="661"/>
      <c r="GXA20" s="661"/>
      <c r="GXB20" s="661"/>
      <c r="GXC20" s="661"/>
      <c r="GXD20" s="661"/>
      <c r="GXE20" s="661"/>
      <c r="GXF20" s="661"/>
      <c r="GXG20" s="661"/>
      <c r="GXH20" s="661"/>
      <c r="GXI20" s="661"/>
      <c r="GXJ20" s="662"/>
      <c r="GXK20" s="660"/>
      <c r="GXL20" s="661"/>
      <c r="GXM20" s="661"/>
      <c r="GXN20" s="661"/>
      <c r="GXO20" s="661"/>
      <c r="GXP20" s="661"/>
      <c r="GXQ20" s="661"/>
      <c r="GXR20" s="661"/>
      <c r="GXS20" s="661"/>
      <c r="GXT20" s="661"/>
      <c r="GXU20" s="661"/>
      <c r="GXV20" s="661"/>
      <c r="GXW20" s="661"/>
      <c r="GXX20" s="661"/>
      <c r="GXY20" s="661"/>
      <c r="GXZ20" s="661"/>
      <c r="GYA20" s="661"/>
      <c r="GYB20" s="661"/>
      <c r="GYC20" s="661"/>
      <c r="GYD20" s="661"/>
      <c r="GYE20" s="661"/>
      <c r="GYF20" s="661"/>
      <c r="GYG20" s="661"/>
      <c r="GYH20" s="661"/>
      <c r="GYI20" s="661"/>
      <c r="GYJ20" s="661"/>
      <c r="GYK20" s="661"/>
      <c r="GYL20" s="662"/>
      <c r="GYM20" s="660"/>
      <c r="GYN20" s="661"/>
      <c r="GYO20" s="661"/>
      <c r="GYP20" s="661"/>
      <c r="GYQ20" s="661"/>
      <c r="GYR20" s="661"/>
      <c r="GYS20" s="661"/>
      <c r="GYT20" s="661"/>
      <c r="GYU20" s="661"/>
      <c r="GYV20" s="661"/>
      <c r="GYW20" s="661"/>
      <c r="GYX20" s="661"/>
      <c r="GYY20" s="661"/>
      <c r="GYZ20" s="661"/>
      <c r="GZA20" s="661"/>
      <c r="GZB20" s="661"/>
      <c r="GZC20" s="661"/>
      <c r="GZD20" s="661"/>
      <c r="GZE20" s="661"/>
      <c r="GZF20" s="661"/>
      <c r="GZG20" s="661"/>
      <c r="GZH20" s="661"/>
      <c r="GZI20" s="661"/>
      <c r="GZJ20" s="661"/>
      <c r="GZK20" s="661"/>
      <c r="GZL20" s="661"/>
      <c r="GZM20" s="661"/>
      <c r="GZN20" s="662"/>
      <c r="GZO20" s="660"/>
      <c r="GZP20" s="661"/>
      <c r="GZQ20" s="661"/>
      <c r="GZR20" s="661"/>
      <c r="GZS20" s="661"/>
      <c r="GZT20" s="661"/>
      <c r="GZU20" s="661"/>
      <c r="GZV20" s="661"/>
      <c r="GZW20" s="661"/>
      <c r="GZX20" s="661"/>
      <c r="GZY20" s="661"/>
      <c r="GZZ20" s="661"/>
      <c r="HAA20" s="661"/>
      <c r="HAB20" s="661"/>
      <c r="HAC20" s="661"/>
      <c r="HAD20" s="661"/>
      <c r="HAE20" s="661"/>
      <c r="HAF20" s="661"/>
      <c r="HAG20" s="661"/>
      <c r="HAH20" s="661"/>
      <c r="HAI20" s="661"/>
      <c r="HAJ20" s="661"/>
      <c r="HAK20" s="661"/>
      <c r="HAL20" s="661"/>
      <c r="HAM20" s="661"/>
      <c r="HAN20" s="661"/>
      <c r="HAO20" s="661"/>
      <c r="HAP20" s="662"/>
      <c r="HAQ20" s="660"/>
      <c r="HAR20" s="661"/>
      <c r="HAS20" s="661"/>
      <c r="HAT20" s="661"/>
      <c r="HAU20" s="661"/>
      <c r="HAV20" s="661"/>
      <c r="HAW20" s="661"/>
      <c r="HAX20" s="661"/>
      <c r="HAY20" s="661"/>
      <c r="HAZ20" s="661"/>
      <c r="HBA20" s="661"/>
      <c r="HBB20" s="661"/>
      <c r="HBC20" s="661"/>
      <c r="HBD20" s="661"/>
      <c r="HBE20" s="661"/>
      <c r="HBF20" s="661"/>
      <c r="HBG20" s="661"/>
      <c r="HBH20" s="661"/>
      <c r="HBI20" s="661"/>
      <c r="HBJ20" s="661"/>
      <c r="HBK20" s="661"/>
      <c r="HBL20" s="661"/>
      <c r="HBM20" s="661"/>
      <c r="HBN20" s="661"/>
      <c r="HBO20" s="661"/>
      <c r="HBP20" s="661"/>
      <c r="HBQ20" s="661"/>
      <c r="HBR20" s="662"/>
      <c r="HBS20" s="660"/>
      <c r="HBT20" s="661"/>
      <c r="HBU20" s="661"/>
      <c r="HBV20" s="661"/>
      <c r="HBW20" s="661"/>
      <c r="HBX20" s="661"/>
      <c r="HBY20" s="661"/>
      <c r="HBZ20" s="661"/>
      <c r="HCA20" s="661"/>
      <c r="HCB20" s="661"/>
      <c r="HCC20" s="661"/>
      <c r="HCD20" s="661"/>
      <c r="HCE20" s="661"/>
      <c r="HCF20" s="661"/>
      <c r="HCG20" s="661"/>
      <c r="HCH20" s="661"/>
      <c r="HCI20" s="661"/>
      <c r="HCJ20" s="661"/>
      <c r="HCK20" s="661"/>
      <c r="HCL20" s="661"/>
      <c r="HCM20" s="661"/>
      <c r="HCN20" s="661"/>
      <c r="HCO20" s="661"/>
      <c r="HCP20" s="661"/>
      <c r="HCQ20" s="661"/>
      <c r="HCR20" s="661"/>
      <c r="HCS20" s="661"/>
      <c r="HCT20" s="662"/>
      <c r="HCU20" s="660"/>
      <c r="HCV20" s="661"/>
      <c r="HCW20" s="661"/>
      <c r="HCX20" s="661"/>
      <c r="HCY20" s="661"/>
      <c r="HCZ20" s="661"/>
      <c r="HDA20" s="661"/>
      <c r="HDB20" s="661"/>
      <c r="HDC20" s="661"/>
      <c r="HDD20" s="661"/>
      <c r="HDE20" s="661"/>
      <c r="HDF20" s="661"/>
      <c r="HDG20" s="661"/>
      <c r="HDH20" s="661"/>
      <c r="HDI20" s="661"/>
      <c r="HDJ20" s="661"/>
      <c r="HDK20" s="661"/>
      <c r="HDL20" s="661"/>
      <c r="HDM20" s="661"/>
      <c r="HDN20" s="661"/>
      <c r="HDO20" s="661"/>
      <c r="HDP20" s="661"/>
      <c r="HDQ20" s="661"/>
      <c r="HDR20" s="661"/>
      <c r="HDS20" s="661"/>
      <c r="HDT20" s="661"/>
      <c r="HDU20" s="661"/>
      <c r="HDV20" s="662"/>
      <c r="HDW20" s="660"/>
      <c r="HDX20" s="661"/>
      <c r="HDY20" s="661"/>
      <c r="HDZ20" s="661"/>
      <c r="HEA20" s="661"/>
      <c r="HEB20" s="661"/>
      <c r="HEC20" s="661"/>
      <c r="HED20" s="661"/>
      <c r="HEE20" s="661"/>
      <c r="HEF20" s="661"/>
      <c r="HEG20" s="661"/>
      <c r="HEH20" s="661"/>
      <c r="HEI20" s="661"/>
      <c r="HEJ20" s="661"/>
      <c r="HEK20" s="661"/>
      <c r="HEL20" s="661"/>
      <c r="HEM20" s="661"/>
      <c r="HEN20" s="661"/>
      <c r="HEO20" s="661"/>
      <c r="HEP20" s="661"/>
      <c r="HEQ20" s="661"/>
      <c r="HER20" s="661"/>
      <c r="HES20" s="661"/>
      <c r="HET20" s="661"/>
      <c r="HEU20" s="661"/>
      <c r="HEV20" s="661"/>
      <c r="HEW20" s="661"/>
      <c r="HEX20" s="662"/>
      <c r="HEY20" s="660"/>
      <c r="HEZ20" s="661"/>
      <c r="HFA20" s="661"/>
      <c r="HFB20" s="661"/>
      <c r="HFC20" s="661"/>
      <c r="HFD20" s="661"/>
      <c r="HFE20" s="661"/>
      <c r="HFF20" s="661"/>
      <c r="HFG20" s="661"/>
      <c r="HFH20" s="661"/>
      <c r="HFI20" s="661"/>
      <c r="HFJ20" s="661"/>
      <c r="HFK20" s="661"/>
      <c r="HFL20" s="661"/>
      <c r="HFM20" s="661"/>
      <c r="HFN20" s="661"/>
      <c r="HFO20" s="661"/>
      <c r="HFP20" s="661"/>
      <c r="HFQ20" s="661"/>
      <c r="HFR20" s="661"/>
      <c r="HFS20" s="661"/>
      <c r="HFT20" s="661"/>
      <c r="HFU20" s="661"/>
      <c r="HFV20" s="661"/>
      <c r="HFW20" s="661"/>
      <c r="HFX20" s="661"/>
      <c r="HFY20" s="661"/>
      <c r="HFZ20" s="662"/>
      <c r="HGA20" s="660"/>
      <c r="HGB20" s="661"/>
      <c r="HGC20" s="661"/>
      <c r="HGD20" s="661"/>
      <c r="HGE20" s="661"/>
      <c r="HGF20" s="661"/>
      <c r="HGG20" s="661"/>
      <c r="HGH20" s="661"/>
      <c r="HGI20" s="661"/>
      <c r="HGJ20" s="661"/>
      <c r="HGK20" s="661"/>
      <c r="HGL20" s="661"/>
      <c r="HGM20" s="661"/>
      <c r="HGN20" s="661"/>
      <c r="HGO20" s="661"/>
      <c r="HGP20" s="661"/>
      <c r="HGQ20" s="661"/>
      <c r="HGR20" s="661"/>
      <c r="HGS20" s="661"/>
      <c r="HGT20" s="661"/>
      <c r="HGU20" s="661"/>
      <c r="HGV20" s="661"/>
      <c r="HGW20" s="661"/>
      <c r="HGX20" s="661"/>
      <c r="HGY20" s="661"/>
      <c r="HGZ20" s="661"/>
      <c r="HHA20" s="661"/>
      <c r="HHB20" s="662"/>
      <c r="HHC20" s="660"/>
      <c r="HHD20" s="661"/>
      <c r="HHE20" s="661"/>
      <c r="HHF20" s="661"/>
      <c r="HHG20" s="661"/>
      <c r="HHH20" s="661"/>
      <c r="HHI20" s="661"/>
      <c r="HHJ20" s="661"/>
      <c r="HHK20" s="661"/>
      <c r="HHL20" s="661"/>
      <c r="HHM20" s="661"/>
      <c r="HHN20" s="661"/>
      <c r="HHO20" s="661"/>
      <c r="HHP20" s="661"/>
      <c r="HHQ20" s="661"/>
      <c r="HHR20" s="661"/>
      <c r="HHS20" s="661"/>
      <c r="HHT20" s="661"/>
      <c r="HHU20" s="661"/>
      <c r="HHV20" s="661"/>
      <c r="HHW20" s="661"/>
      <c r="HHX20" s="661"/>
      <c r="HHY20" s="661"/>
      <c r="HHZ20" s="661"/>
      <c r="HIA20" s="661"/>
      <c r="HIB20" s="661"/>
      <c r="HIC20" s="661"/>
      <c r="HID20" s="662"/>
      <c r="HIE20" s="660"/>
      <c r="HIF20" s="661"/>
      <c r="HIG20" s="661"/>
      <c r="HIH20" s="661"/>
      <c r="HII20" s="661"/>
      <c r="HIJ20" s="661"/>
      <c r="HIK20" s="661"/>
      <c r="HIL20" s="661"/>
      <c r="HIM20" s="661"/>
      <c r="HIN20" s="661"/>
      <c r="HIO20" s="661"/>
      <c r="HIP20" s="661"/>
      <c r="HIQ20" s="661"/>
      <c r="HIR20" s="661"/>
      <c r="HIS20" s="661"/>
      <c r="HIT20" s="661"/>
      <c r="HIU20" s="661"/>
      <c r="HIV20" s="661"/>
      <c r="HIW20" s="661"/>
      <c r="HIX20" s="661"/>
      <c r="HIY20" s="661"/>
      <c r="HIZ20" s="661"/>
      <c r="HJA20" s="661"/>
      <c r="HJB20" s="661"/>
      <c r="HJC20" s="661"/>
      <c r="HJD20" s="661"/>
      <c r="HJE20" s="661"/>
      <c r="HJF20" s="662"/>
      <c r="HJG20" s="660"/>
      <c r="HJH20" s="661"/>
      <c r="HJI20" s="661"/>
      <c r="HJJ20" s="661"/>
      <c r="HJK20" s="661"/>
      <c r="HJL20" s="661"/>
      <c r="HJM20" s="661"/>
      <c r="HJN20" s="661"/>
      <c r="HJO20" s="661"/>
      <c r="HJP20" s="661"/>
      <c r="HJQ20" s="661"/>
      <c r="HJR20" s="661"/>
      <c r="HJS20" s="661"/>
      <c r="HJT20" s="661"/>
      <c r="HJU20" s="661"/>
      <c r="HJV20" s="661"/>
      <c r="HJW20" s="661"/>
      <c r="HJX20" s="661"/>
      <c r="HJY20" s="661"/>
      <c r="HJZ20" s="661"/>
      <c r="HKA20" s="661"/>
      <c r="HKB20" s="661"/>
      <c r="HKC20" s="661"/>
      <c r="HKD20" s="661"/>
      <c r="HKE20" s="661"/>
      <c r="HKF20" s="661"/>
      <c r="HKG20" s="661"/>
      <c r="HKH20" s="662"/>
      <c r="HKI20" s="660"/>
      <c r="HKJ20" s="661"/>
      <c r="HKK20" s="661"/>
      <c r="HKL20" s="661"/>
      <c r="HKM20" s="661"/>
      <c r="HKN20" s="661"/>
      <c r="HKO20" s="661"/>
      <c r="HKP20" s="661"/>
      <c r="HKQ20" s="661"/>
      <c r="HKR20" s="661"/>
      <c r="HKS20" s="661"/>
      <c r="HKT20" s="661"/>
      <c r="HKU20" s="661"/>
      <c r="HKV20" s="661"/>
      <c r="HKW20" s="661"/>
      <c r="HKX20" s="661"/>
      <c r="HKY20" s="661"/>
      <c r="HKZ20" s="661"/>
      <c r="HLA20" s="661"/>
      <c r="HLB20" s="661"/>
      <c r="HLC20" s="661"/>
      <c r="HLD20" s="661"/>
      <c r="HLE20" s="661"/>
      <c r="HLF20" s="661"/>
      <c r="HLG20" s="661"/>
      <c r="HLH20" s="661"/>
      <c r="HLI20" s="661"/>
      <c r="HLJ20" s="662"/>
      <c r="HLK20" s="660"/>
      <c r="HLL20" s="661"/>
      <c r="HLM20" s="661"/>
      <c r="HLN20" s="661"/>
      <c r="HLO20" s="661"/>
      <c r="HLP20" s="661"/>
      <c r="HLQ20" s="661"/>
      <c r="HLR20" s="661"/>
      <c r="HLS20" s="661"/>
      <c r="HLT20" s="661"/>
      <c r="HLU20" s="661"/>
      <c r="HLV20" s="661"/>
      <c r="HLW20" s="661"/>
      <c r="HLX20" s="661"/>
      <c r="HLY20" s="661"/>
      <c r="HLZ20" s="661"/>
      <c r="HMA20" s="661"/>
      <c r="HMB20" s="661"/>
      <c r="HMC20" s="661"/>
      <c r="HMD20" s="661"/>
      <c r="HME20" s="661"/>
      <c r="HMF20" s="661"/>
      <c r="HMG20" s="661"/>
      <c r="HMH20" s="661"/>
      <c r="HMI20" s="661"/>
      <c r="HMJ20" s="661"/>
      <c r="HMK20" s="661"/>
      <c r="HML20" s="662"/>
      <c r="HMM20" s="660"/>
      <c r="HMN20" s="661"/>
      <c r="HMO20" s="661"/>
      <c r="HMP20" s="661"/>
      <c r="HMQ20" s="661"/>
      <c r="HMR20" s="661"/>
      <c r="HMS20" s="661"/>
      <c r="HMT20" s="661"/>
      <c r="HMU20" s="661"/>
      <c r="HMV20" s="661"/>
      <c r="HMW20" s="661"/>
      <c r="HMX20" s="661"/>
      <c r="HMY20" s="661"/>
      <c r="HMZ20" s="661"/>
      <c r="HNA20" s="661"/>
      <c r="HNB20" s="661"/>
      <c r="HNC20" s="661"/>
      <c r="HND20" s="661"/>
      <c r="HNE20" s="661"/>
      <c r="HNF20" s="661"/>
      <c r="HNG20" s="661"/>
      <c r="HNH20" s="661"/>
      <c r="HNI20" s="661"/>
      <c r="HNJ20" s="661"/>
      <c r="HNK20" s="661"/>
      <c r="HNL20" s="661"/>
      <c r="HNM20" s="661"/>
      <c r="HNN20" s="662"/>
      <c r="HNO20" s="660"/>
      <c r="HNP20" s="661"/>
      <c r="HNQ20" s="661"/>
      <c r="HNR20" s="661"/>
      <c r="HNS20" s="661"/>
      <c r="HNT20" s="661"/>
      <c r="HNU20" s="661"/>
      <c r="HNV20" s="661"/>
      <c r="HNW20" s="661"/>
      <c r="HNX20" s="661"/>
      <c r="HNY20" s="661"/>
      <c r="HNZ20" s="661"/>
      <c r="HOA20" s="661"/>
      <c r="HOB20" s="661"/>
      <c r="HOC20" s="661"/>
      <c r="HOD20" s="661"/>
      <c r="HOE20" s="661"/>
      <c r="HOF20" s="661"/>
      <c r="HOG20" s="661"/>
      <c r="HOH20" s="661"/>
      <c r="HOI20" s="661"/>
      <c r="HOJ20" s="661"/>
      <c r="HOK20" s="661"/>
      <c r="HOL20" s="661"/>
      <c r="HOM20" s="661"/>
      <c r="HON20" s="661"/>
      <c r="HOO20" s="661"/>
      <c r="HOP20" s="662"/>
      <c r="HOQ20" s="660"/>
      <c r="HOR20" s="661"/>
      <c r="HOS20" s="661"/>
      <c r="HOT20" s="661"/>
      <c r="HOU20" s="661"/>
      <c r="HOV20" s="661"/>
      <c r="HOW20" s="661"/>
      <c r="HOX20" s="661"/>
      <c r="HOY20" s="661"/>
      <c r="HOZ20" s="661"/>
      <c r="HPA20" s="661"/>
      <c r="HPB20" s="661"/>
      <c r="HPC20" s="661"/>
      <c r="HPD20" s="661"/>
      <c r="HPE20" s="661"/>
      <c r="HPF20" s="661"/>
      <c r="HPG20" s="661"/>
      <c r="HPH20" s="661"/>
      <c r="HPI20" s="661"/>
      <c r="HPJ20" s="661"/>
      <c r="HPK20" s="661"/>
      <c r="HPL20" s="661"/>
      <c r="HPM20" s="661"/>
      <c r="HPN20" s="661"/>
      <c r="HPO20" s="661"/>
      <c r="HPP20" s="661"/>
      <c r="HPQ20" s="661"/>
      <c r="HPR20" s="662"/>
      <c r="HPS20" s="660"/>
      <c r="HPT20" s="661"/>
      <c r="HPU20" s="661"/>
      <c r="HPV20" s="661"/>
      <c r="HPW20" s="661"/>
      <c r="HPX20" s="661"/>
      <c r="HPY20" s="661"/>
      <c r="HPZ20" s="661"/>
      <c r="HQA20" s="661"/>
      <c r="HQB20" s="661"/>
      <c r="HQC20" s="661"/>
      <c r="HQD20" s="661"/>
      <c r="HQE20" s="661"/>
      <c r="HQF20" s="661"/>
      <c r="HQG20" s="661"/>
      <c r="HQH20" s="661"/>
      <c r="HQI20" s="661"/>
      <c r="HQJ20" s="661"/>
      <c r="HQK20" s="661"/>
      <c r="HQL20" s="661"/>
      <c r="HQM20" s="661"/>
      <c r="HQN20" s="661"/>
      <c r="HQO20" s="661"/>
      <c r="HQP20" s="661"/>
      <c r="HQQ20" s="661"/>
      <c r="HQR20" s="661"/>
      <c r="HQS20" s="661"/>
      <c r="HQT20" s="662"/>
      <c r="HQU20" s="660"/>
      <c r="HQV20" s="661"/>
      <c r="HQW20" s="661"/>
      <c r="HQX20" s="661"/>
      <c r="HQY20" s="661"/>
      <c r="HQZ20" s="661"/>
      <c r="HRA20" s="661"/>
      <c r="HRB20" s="661"/>
      <c r="HRC20" s="661"/>
      <c r="HRD20" s="661"/>
      <c r="HRE20" s="661"/>
      <c r="HRF20" s="661"/>
      <c r="HRG20" s="661"/>
      <c r="HRH20" s="661"/>
      <c r="HRI20" s="661"/>
      <c r="HRJ20" s="661"/>
      <c r="HRK20" s="661"/>
      <c r="HRL20" s="661"/>
      <c r="HRM20" s="661"/>
      <c r="HRN20" s="661"/>
      <c r="HRO20" s="661"/>
      <c r="HRP20" s="661"/>
      <c r="HRQ20" s="661"/>
      <c r="HRR20" s="661"/>
      <c r="HRS20" s="661"/>
      <c r="HRT20" s="661"/>
      <c r="HRU20" s="661"/>
      <c r="HRV20" s="662"/>
      <c r="HRW20" s="660"/>
      <c r="HRX20" s="661"/>
      <c r="HRY20" s="661"/>
      <c r="HRZ20" s="661"/>
      <c r="HSA20" s="661"/>
      <c r="HSB20" s="661"/>
      <c r="HSC20" s="661"/>
      <c r="HSD20" s="661"/>
      <c r="HSE20" s="661"/>
      <c r="HSF20" s="661"/>
      <c r="HSG20" s="661"/>
      <c r="HSH20" s="661"/>
      <c r="HSI20" s="661"/>
      <c r="HSJ20" s="661"/>
      <c r="HSK20" s="661"/>
      <c r="HSL20" s="661"/>
      <c r="HSM20" s="661"/>
      <c r="HSN20" s="661"/>
      <c r="HSO20" s="661"/>
      <c r="HSP20" s="661"/>
      <c r="HSQ20" s="661"/>
      <c r="HSR20" s="661"/>
      <c r="HSS20" s="661"/>
      <c r="HST20" s="661"/>
      <c r="HSU20" s="661"/>
      <c r="HSV20" s="661"/>
      <c r="HSW20" s="661"/>
      <c r="HSX20" s="662"/>
      <c r="HSY20" s="660"/>
      <c r="HSZ20" s="661"/>
      <c r="HTA20" s="661"/>
      <c r="HTB20" s="661"/>
      <c r="HTC20" s="661"/>
      <c r="HTD20" s="661"/>
      <c r="HTE20" s="661"/>
      <c r="HTF20" s="661"/>
      <c r="HTG20" s="661"/>
      <c r="HTH20" s="661"/>
      <c r="HTI20" s="661"/>
      <c r="HTJ20" s="661"/>
      <c r="HTK20" s="661"/>
      <c r="HTL20" s="661"/>
      <c r="HTM20" s="661"/>
      <c r="HTN20" s="661"/>
      <c r="HTO20" s="661"/>
      <c r="HTP20" s="661"/>
      <c r="HTQ20" s="661"/>
      <c r="HTR20" s="661"/>
      <c r="HTS20" s="661"/>
      <c r="HTT20" s="661"/>
      <c r="HTU20" s="661"/>
      <c r="HTV20" s="661"/>
      <c r="HTW20" s="661"/>
      <c r="HTX20" s="661"/>
      <c r="HTY20" s="661"/>
      <c r="HTZ20" s="662"/>
      <c r="HUA20" s="660"/>
      <c r="HUB20" s="661"/>
      <c r="HUC20" s="661"/>
      <c r="HUD20" s="661"/>
      <c r="HUE20" s="661"/>
      <c r="HUF20" s="661"/>
      <c r="HUG20" s="661"/>
      <c r="HUH20" s="661"/>
      <c r="HUI20" s="661"/>
      <c r="HUJ20" s="661"/>
      <c r="HUK20" s="661"/>
      <c r="HUL20" s="661"/>
      <c r="HUM20" s="661"/>
      <c r="HUN20" s="661"/>
      <c r="HUO20" s="661"/>
      <c r="HUP20" s="661"/>
      <c r="HUQ20" s="661"/>
      <c r="HUR20" s="661"/>
      <c r="HUS20" s="661"/>
      <c r="HUT20" s="661"/>
      <c r="HUU20" s="661"/>
      <c r="HUV20" s="661"/>
      <c r="HUW20" s="661"/>
      <c r="HUX20" s="661"/>
      <c r="HUY20" s="661"/>
      <c r="HUZ20" s="661"/>
      <c r="HVA20" s="661"/>
      <c r="HVB20" s="662"/>
      <c r="HVC20" s="660"/>
      <c r="HVD20" s="661"/>
      <c r="HVE20" s="661"/>
      <c r="HVF20" s="661"/>
      <c r="HVG20" s="661"/>
      <c r="HVH20" s="661"/>
      <c r="HVI20" s="661"/>
      <c r="HVJ20" s="661"/>
      <c r="HVK20" s="661"/>
      <c r="HVL20" s="661"/>
      <c r="HVM20" s="661"/>
      <c r="HVN20" s="661"/>
      <c r="HVO20" s="661"/>
      <c r="HVP20" s="661"/>
      <c r="HVQ20" s="661"/>
      <c r="HVR20" s="661"/>
      <c r="HVS20" s="661"/>
      <c r="HVT20" s="661"/>
      <c r="HVU20" s="661"/>
      <c r="HVV20" s="661"/>
      <c r="HVW20" s="661"/>
      <c r="HVX20" s="661"/>
      <c r="HVY20" s="661"/>
      <c r="HVZ20" s="661"/>
      <c r="HWA20" s="661"/>
      <c r="HWB20" s="661"/>
      <c r="HWC20" s="661"/>
      <c r="HWD20" s="662"/>
      <c r="HWE20" s="660"/>
      <c r="HWF20" s="661"/>
      <c r="HWG20" s="661"/>
      <c r="HWH20" s="661"/>
      <c r="HWI20" s="661"/>
      <c r="HWJ20" s="661"/>
      <c r="HWK20" s="661"/>
      <c r="HWL20" s="661"/>
      <c r="HWM20" s="661"/>
      <c r="HWN20" s="661"/>
      <c r="HWO20" s="661"/>
      <c r="HWP20" s="661"/>
      <c r="HWQ20" s="661"/>
      <c r="HWR20" s="661"/>
      <c r="HWS20" s="661"/>
      <c r="HWT20" s="661"/>
      <c r="HWU20" s="661"/>
      <c r="HWV20" s="661"/>
      <c r="HWW20" s="661"/>
      <c r="HWX20" s="661"/>
      <c r="HWY20" s="661"/>
      <c r="HWZ20" s="661"/>
      <c r="HXA20" s="661"/>
      <c r="HXB20" s="661"/>
      <c r="HXC20" s="661"/>
      <c r="HXD20" s="661"/>
      <c r="HXE20" s="661"/>
      <c r="HXF20" s="662"/>
      <c r="HXG20" s="660"/>
      <c r="HXH20" s="661"/>
      <c r="HXI20" s="661"/>
      <c r="HXJ20" s="661"/>
      <c r="HXK20" s="661"/>
      <c r="HXL20" s="661"/>
      <c r="HXM20" s="661"/>
      <c r="HXN20" s="661"/>
      <c r="HXO20" s="661"/>
      <c r="HXP20" s="661"/>
      <c r="HXQ20" s="661"/>
      <c r="HXR20" s="661"/>
      <c r="HXS20" s="661"/>
      <c r="HXT20" s="661"/>
      <c r="HXU20" s="661"/>
      <c r="HXV20" s="661"/>
      <c r="HXW20" s="661"/>
      <c r="HXX20" s="661"/>
      <c r="HXY20" s="661"/>
      <c r="HXZ20" s="661"/>
      <c r="HYA20" s="661"/>
      <c r="HYB20" s="661"/>
      <c r="HYC20" s="661"/>
      <c r="HYD20" s="661"/>
      <c r="HYE20" s="661"/>
      <c r="HYF20" s="661"/>
      <c r="HYG20" s="661"/>
      <c r="HYH20" s="662"/>
      <c r="HYI20" s="660"/>
      <c r="HYJ20" s="661"/>
      <c r="HYK20" s="661"/>
      <c r="HYL20" s="661"/>
      <c r="HYM20" s="661"/>
      <c r="HYN20" s="661"/>
      <c r="HYO20" s="661"/>
      <c r="HYP20" s="661"/>
      <c r="HYQ20" s="661"/>
      <c r="HYR20" s="661"/>
      <c r="HYS20" s="661"/>
      <c r="HYT20" s="661"/>
      <c r="HYU20" s="661"/>
      <c r="HYV20" s="661"/>
      <c r="HYW20" s="661"/>
      <c r="HYX20" s="661"/>
      <c r="HYY20" s="661"/>
      <c r="HYZ20" s="661"/>
      <c r="HZA20" s="661"/>
      <c r="HZB20" s="661"/>
      <c r="HZC20" s="661"/>
      <c r="HZD20" s="661"/>
      <c r="HZE20" s="661"/>
      <c r="HZF20" s="661"/>
      <c r="HZG20" s="661"/>
      <c r="HZH20" s="661"/>
      <c r="HZI20" s="661"/>
      <c r="HZJ20" s="662"/>
      <c r="HZK20" s="660"/>
      <c r="HZL20" s="661"/>
      <c r="HZM20" s="661"/>
      <c r="HZN20" s="661"/>
      <c r="HZO20" s="661"/>
      <c r="HZP20" s="661"/>
      <c r="HZQ20" s="661"/>
      <c r="HZR20" s="661"/>
      <c r="HZS20" s="661"/>
      <c r="HZT20" s="661"/>
      <c r="HZU20" s="661"/>
      <c r="HZV20" s="661"/>
      <c r="HZW20" s="661"/>
      <c r="HZX20" s="661"/>
      <c r="HZY20" s="661"/>
      <c r="HZZ20" s="661"/>
      <c r="IAA20" s="661"/>
      <c r="IAB20" s="661"/>
      <c r="IAC20" s="661"/>
      <c r="IAD20" s="661"/>
      <c r="IAE20" s="661"/>
      <c r="IAF20" s="661"/>
      <c r="IAG20" s="661"/>
      <c r="IAH20" s="661"/>
      <c r="IAI20" s="661"/>
      <c r="IAJ20" s="661"/>
      <c r="IAK20" s="661"/>
      <c r="IAL20" s="662"/>
      <c r="IAM20" s="660"/>
      <c r="IAN20" s="661"/>
      <c r="IAO20" s="661"/>
      <c r="IAP20" s="661"/>
      <c r="IAQ20" s="661"/>
      <c r="IAR20" s="661"/>
      <c r="IAS20" s="661"/>
      <c r="IAT20" s="661"/>
      <c r="IAU20" s="661"/>
      <c r="IAV20" s="661"/>
      <c r="IAW20" s="661"/>
      <c r="IAX20" s="661"/>
      <c r="IAY20" s="661"/>
      <c r="IAZ20" s="661"/>
      <c r="IBA20" s="661"/>
      <c r="IBB20" s="661"/>
      <c r="IBC20" s="661"/>
      <c r="IBD20" s="661"/>
      <c r="IBE20" s="661"/>
      <c r="IBF20" s="661"/>
      <c r="IBG20" s="661"/>
      <c r="IBH20" s="661"/>
      <c r="IBI20" s="661"/>
      <c r="IBJ20" s="661"/>
      <c r="IBK20" s="661"/>
      <c r="IBL20" s="661"/>
      <c r="IBM20" s="661"/>
      <c r="IBN20" s="662"/>
      <c r="IBO20" s="660"/>
      <c r="IBP20" s="661"/>
      <c r="IBQ20" s="661"/>
      <c r="IBR20" s="661"/>
      <c r="IBS20" s="661"/>
      <c r="IBT20" s="661"/>
      <c r="IBU20" s="661"/>
      <c r="IBV20" s="661"/>
      <c r="IBW20" s="661"/>
      <c r="IBX20" s="661"/>
      <c r="IBY20" s="661"/>
      <c r="IBZ20" s="661"/>
      <c r="ICA20" s="661"/>
      <c r="ICB20" s="661"/>
      <c r="ICC20" s="661"/>
      <c r="ICD20" s="661"/>
      <c r="ICE20" s="661"/>
      <c r="ICF20" s="661"/>
      <c r="ICG20" s="661"/>
      <c r="ICH20" s="661"/>
      <c r="ICI20" s="661"/>
      <c r="ICJ20" s="661"/>
      <c r="ICK20" s="661"/>
      <c r="ICL20" s="661"/>
      <c r="ICM20" s="661"/>
      <c r="ICN20" s="661"/>
      <c r="ICO20" s="661"/>
      <c r="ICP20" s="662"/>
      <c r="ICQ20" s="660"/>
      <c r="ICR20" s="661"/>
      <c r="ICS20" s="661"/>
      <c r="ICT20" s="661"/>
      <c r="ICU20" s="661"/>
      <c r="ICV20" s="661"/>
      <c r="ICW20" s="661"/>
      <c r="ICX20" s="661"/>
      <c r="ICY20" s="661"/>
      <c r="ICZ20" s="661"/>
      <c r="IDA20" s="661"/>
      <c r="IDB20" s="661"/>
      <c r="IDC20" s="661"/>
      <c r="IDD20" s="661"/>
      <c r="IDE20" s="661"/>
      <c r="IDF20" s="661"/>
      <c r="IDG20" s="661"/>
      <c r="IDH20" s="661"/>
      <c r="IDI20" s="661"/>
      <c r="IDJ20" s="661"/>
      <c r="IDK20" s="661"/>
      <c r="IDL20" s="661"/>
      <c r="IDM20" s="661"/>
      <c r="IDN20" s="661"/>
      <c r="IDO20" s="661"/>
      <c r="IDP20" s="661"/>
      <c r="IDQ20" s="661"/>
      <c r="IDR20" s="662"/>
      <c r="IDS20" s="660"/>
      <c r="IDT20" s="661"/>
      <c r="IDU20" s="661"/>
      <c r="IDV20" s="661"/>
      <c r="IDW20" s="661"/>
      <c r="IDX20" s="661"/>
      <c r="IDY20" s="661"/>
      <c r="IDZ20" s="661"/>
      <c r="IEA20" s="661"/>
      <c r="IEB20" s="661"/>
      <c r="IEC20" s="661"/>
      <c r="IED20" s="661"/>
      <c r="IEE20" s="661"/>
      <c r="IEF20" s="661"/>
      <c r="IEG20" s="661"/>
      <c r="IEH20" s="661"/>
      <c r="IEI20" s="661"/>
      <c r="IEJ20" s="661"/>
      <c r="IEK20" s="661"/>
      <c r="IEL20" s="661"/>
      <c r="IEM20" s="661"/>
      <c r="IEN20" s="661"/>
      <c r="IEO20" s="661"/>
      <c r="IEP20" s="661"/>
      <c r="IEQ20" s="661"/>
      <c r="IER20" s="661"/>
      <c r="IES20" s="661"/>
      <c r="IET20" s="662"/>
      <c r="IEU20" s="660"/>
      <c r="IEV20" s="661"/>
      <c r="IEW20" s="661"/>
      <c r="IEX20" s="661"/>
      <c r="IEY20" s="661"/>
      <c r="IEZ20" s="661"/>
      <c r="IFA20" s="661"/>
      <c r="IFB20" s="661"/>
      <c r="IFC20" s="661"/>
      <c r="IFD20" s="661"/>
      <c r="IFE20" s="661"/>
      <c r="IFF20" s="661"/>
      <c r="IFG20" s="661"/>
      <c r="IFH20" s="661"/>
      <c r="IFI20" s="661"/>
      <c r="IFJ20" s="661"/>
      <c r="IFK20" s="661"/>
      <c r="IFL20" s="661"/>
      <c r="IFM20" s="661"/>
      <c r="IFN20" s="661"/>
      <c r="IFO20" s="661"/>
      <c r="IFP20" s="661"/>
      <c r="IFQ20" s="661"/>
      <c r="IFR20" s="661"/>
      <c r="IFS20" s="661"/>
      <c r="IFT20" s="661"/>
      <c r="IFU20" s="661"/>
      <c r="IFV20" s="662"/>
      <c r="IFW20" s="660"/>
      <c r="IFX20" s="661"/>
      <c r="IFY20" s="661"/>
      <c r="IFZ20" s="661"/>
      <c r="IGA20" s="661"/>
      <c r="IGB20" s="661"/>
      <c r="IGC20" s="661"/>
      <c r="IGD20" s="661"/>
      <c r="IGE20" s="661"/>
      <c r="IGF20" s="661"/>
      <c r="IGG20" s="661"/>
      <c r="IGH20" s="661"/>
      <c r="IGI20" s="661"/>
      <c r="IGJ20" s="661"/>
      <c r="IGK20" s="661"/>
      <c r="IGL20" s="661"/>
      <c r="IGM20" s="661"/>
      <c r="IGN20" s="661"/>
      <c r="IGO20" s="661"/>
      <c r="IGP20" s="661"/>
      <c r="IGQ20" s="661"/>
      <c r="IGR20" s="661"/>
      <c r="IGS20" s="661"/>
      <c r="IGT20" s="661"/>
      <c r="IGU20" s="661"/>
      <c r="IGV20" s="661"/>
      <c r="IGW20" s="661"/>
      <c r="IGX20" s="662"/>
      <c r="IGY20" s="660"/>
      <c r="IGZ20" s="661"/>
      <c r="IHA20" s="661"/>
      <c r="IHB20" s="661"/>
      <c r="IHC20" s="661"/>
      <c r="IHD20" s="661"/>
      <c r="IHE20" s="661"/>
      <c r="IHF20" s="661"/>
      <c r="IHG20" s="661"/>
      <c r="IHH20" s="661"/>
      <c r="IHI20" s="661"/>
      <c r="IHJ20" s="661"/>
      <c r="IHK20" s="661"/>
      <c r="IHL20" s="661"/>
      <c r="IHM20" s="661"/>
      <c r="IHN20" s="661"/>
      <c r="IHO20" s="661"/>
      <c r="IHP20" s="661"/>
      <c r="IHQ20" s="661"/>
      <c r="IHR20" s="661"/>
      <c r="IHS20" s="661"/>
      <c r="IHT20" s="661"/>
      <c r="IHU20" s="661"/>
      <c r="IHV20" s="661"/>
      <c r="IHW20" s="661"/>
      <c r="IHX20" s="661"/>
      <c r="IHY20" s="661"/>
      <c r="IHZ20" s="662"/>
      <c r="IIA20" s="660"/>
      <c r="IIB20" s="661"/>
      <c r="IIC20" s="661"/>
      <c r="IID20" s="661"/>
      <c r="IIE20" s="661"/>
      <c r="IIF20" s="661"/>
      <c r="IIG20" s="661"/>
      <c r="IIH20" s="661"/>
      <c r="III20" s="661"/>
      <c r="IIJ20" s="661"/>
      <c r="IIK20" s="661"/>
      <c r="IIL20" s="661"/>
      <c r="IIM20" s="661"/>
      <c r="IIN20" s="661"/>
      <c r="IIO20" s="661"/>
      <c r="IIP20" s="661"/>
      <c r="IIQ20" s="661"/>
      <c r="IIR20" s="661"/>
      <c r="IIS20" s="661"/>
      <c r="IIT20" s="661"/>
      <c r="IIU20" s="661"/>
      <c r="IIV20" s="661"/>
      <c r="IIW20" s="661"/>
      <c r="IIX20" s="661"/>
      <c r="IIY20" s="661"/>
      <c r="IIZ20" s="661"/>
      <c r="IJA20" s="661"/>
      <c r="IJB20" s="662"/>
      <c r="IJC20" s="660"/>
      <c r="IJD20" s="661"/>
      <c r="IJE20" s="661"/>
      <c r="IJF20" s="661"/>
      <c r="IJG20" s="661"/>
      <c r="IJH20" s="661"/>
      <c r="IJI20" s="661"/>
      <c r="IJJ20" s="661"/>
      <c r="IJK20" s="661"/>
      <c r="IJL20" s="661"/>
      <c r="IJM20" s="661"/>
      <c r="IJN20" s="661"/>
      <c r="IJO20" s="661"/>
      <c r="IJP20" s="661"/>
      <c r="IJQ20" s="661"/>
      <c r="IJR20" s="661"/>
      <c r="IJS20" s="661"/>
      <c r="IJT20" s="661"/>
      <c r="IJU20" s="661"/>
      <c r="IJV20" s="661"/>
      <c r="IJW20" s="661"/>
      <c r="IJX20" s="661"/>
      <c r="IJY20" s="661"/>
      <c r="IJZ20" s="661"/>
      <c r="IKA20" s="661"/>
      <c r="IKB20" s="661"/>
      <c r="IKC20" s="661"/>
      <c r="IKD20" s="662"/>
      <c r="IKE20" s="660"/>
      <c r="IKF20" s="661"/>
      <c r="IKG20" s="661"/>
      <c r="IKH20" s="661"/>
      <c r="IKI20" s="661"/>
      <c r="IKJ20" s="661"/>
      <c r="IKK20" s="661"/>
      <c r="IKL20" s="661"/>
      <c r="IKM20" s="661"/>
      <c r="IKN20" s="661"/>
      <c r="IKO20" s="661"/>
      <c r="IKP20" s="661"/>
      <c r="IKQ20" s="661"/>
      <c r="IKR20" s="661"/>
      <c r="IKS20" s="661"/>
      <c r="IKT20" s="661"/>
      <c r="IKU20" s="661"/>
      <c r="IKV20" s="661"/>
      <c r="IKW20" s="661"/>
      <c r="IKX20" s="661"/>
      <c r="IKY20" s="661"/>
      <c r="IKZ20" s="661"/>
      <c r="ILA20" s="661"/>
      <c r="ILB20" s="661"/>
      <c r="ILC20" s="661"/>
      <c r="ILD20" s="661"/>
      <c r="ILE20" s="661"/>
      <c r="ILF20" s="662"/>
      <c r="ILG20" s="660"/>
      <c r="ILH20" s="661"/>
      <c r="ILI20" s="661"/>
      <c r="ILJ20" s="661"/>
      <c r="ILK20" s="661"/>
      <c r="ILL20" s="661"/>
      <c r="ILM20" s="661"/>
      <c r="ILN20" s="661"/>
      <c r="ILO20" s="661"/>
      <c r="ILP20" s="661"/>
      <c r="ILQ20" s="661"/>
      <c r="ILR20" s="661"/>
      <c r="ILS20" s="661"/>
      <c r="ILT20" s="661"/>
      <c r="ILU20" s="661"/>
      <c r="ILV20" s="661"/>
      <c r="ILW20" s="661"/>
      <c r="ILX20" s="661"/>
      <c r="ILY20" s="661"/>
      <c r="ILZ20" s="661"/>
      <c r="IMA20" s="661"/>
      <c r="IMB20" s="661"/>
      <c r="IMC20" s="661"/>
      <c r="IMD20" s="661"/>
      <c r="IME20" s="661"/>
      <c r="IMF20" s="661"/>
      <c r="IMG20" s="661"/>
      <c r="IMH20" s="662"/>
      <c r="IMI20" s="660"/>
      <c r="IMJ20" s="661"/>
      <c r="IMK20" s="661"/>
      <c r="IML20" s="661"/>
      <c r="IMM20" s="661"/>
      <c r="IMN20" s="661"/>
      <c r="IMO20" s="661"/>
      <c r="IMP20" s="661"/>
      <c r="IMQ20" s="661"/>
      <c r="IMR20" s="661"/>
      <c r="IMS20" s="661"/>
      <c r="IMT20" s="661"/>
      <c r="IMU20" s="661"/>
      <c r="IMV20" s="661"/>
      <c r="IMW20" s="661"/>
      <c r="IMX20" s="661"/>
      <c r="IMY20" s="661"/>
      <c r="IMZ20" s="661"/>
      <c r="INA20" s="661"/>
      <c r="INB20" s="661"/>
      <c r="INC20" s="661"/>
      <c r="IND20" s="661"/>
      <c r="INE20" s="661"/>
      <c r="INF20" s="661"/>
      <c r="ING20" s="661"/>
      <c r="INH20" s="661"/>
      <c r="INI20" s="661"/>
      <c r="INJ20" s="662"/>
      <c r="INK20" s="660"/>
      <c r="INL20" s="661"/>
      <c r="INM20" s="661"/>
      <c r="INN20" s="661"/>
      <c r="INO20" s="661"/>
      <c r="INP20" s="661"/>
      <c r="INQ20" s="661"/>
      <c r="INR20" s="661"/>
      <c r="INS20" s="661"/>
      <c r="INT20" s="661"/>
      <c r="INU20" s="661"/>
      <c r="INV20" s="661"/>
      <c r="INW20" s="661"/>
      <c r="INX20" s="661"/>
      <c r="INY20" s="661"/>
      <c r="INZ20" s="661"/>
      <c r="IOA20" s="661"/>
      <c r="IOB20" s="661"/>
      <c r="IOC20" s="661"/>
      <c r="IOD20" s="661"/>
      <c r="IOE20" s="661"/>
      <c r="IOF20" s="661"/>
      <c r="IOG20" s="661"/>
      <c r="IOH20" s="661"/>
      <c r="IOI20" s="661"/>
      <c r="IOJ20" s="661"/>
      <c r="IOK20" s="661"/>
      <c r="IOL20" s="662"/>
      <c r="IOM20" s="660"/>
      <c r="ION20" s="661"/>
      <c r="IOO20" s="661"/>
      <c r="IOP20" s="661"/>
      <c r="IOQ20" s="661"/>
      <c r="IOR20" s="661"/>
      <c r="IOS20" s="661"/>
      <c r="IOT20" s="661"/>
      <c r="IOU20" s="661"/>
      <c r="IOV20" s="661"/>
      <c r="IOW20" s="661"/>
      <c r="IOX20" s="661"/>
      <c r="IOY20" s="661"/>
      <c r="IOZ20" s="661"/>
      <c r="IPA20" s="661"/>
      <c r="IPB20" s="661"/>
      <c r="IPC20" s="661"/>
      <c r="IPD20" s="661"/>
      <c r="IPE20" s="661"/>
      <c r="IPF20" s="661"/>
      <c r="IPG20" s="661"/>
      <c r="IPH20" s="661"/>
      <c r="IPI20" s="661"/>
      <c r="IPJ20" s="661"/>
      <c r="IPK20" s="661"/>
      <c r="IPL20" s="661"/>
      <c r="IPM20" s="661"/>
      <c r="IPN20" s="662"/>
      <c r="IPO20" s="660"/>
      <c r="IPP20" s="661"/>
      <c r="IPQ20" s="661"/>
      <c r="IPR20" s="661"/>
      <c r="IPS20" s="661"/>
      <c r="IPT20" s="661"/>
      <c r="IPU20" s="661"/>
      <c r="IPV20" s="661"/>
      <c r="IPW20" s="661"/>
      <c r="IPX20" s="661"/>
      <c r="IPY20" s="661"/>
      <c r="IPZ20" s="661"/>
      <c r="IQA20" s="661"/>
      <c r="IQB20" s="661"/>
      <c r="IQC20" s="661"/>
      <c r="IQD20" s="661"/>
      <c r="IQE20" s="661"/>
      <c r="IQF20" s="661"/>
      <c r="IQG20" s="661"/>
      <c r="IQH20" s="661"/>
      <c r="IQI20" s="661"/>
      <c r="IQJ20" s="661"/>
      <c r="IQK20" s="661"/>
      <c r="IQL20" s="661"/>
      <c r="IQM20" s="661"/>
      <c r="IQN20" s="661"/>
      <c r="IQO20" s="661"/>
      <c r="IQP20" s="662"/>
      <c r="IQQ20" s="660"/>
      <c r="IQR20" s="661"/>
      <c r="IQS20" s="661"/>
      <c r="IQT20" s="661"/>
      <c r="IQU20" s="661"/>
      <c r="IQV20" s="661"/>
      <c r="IQW20" s="661"/>
      <c r="IQX20" s="661"/>
      <c r="IQY20" s="661"/>
      <c r="IQZ20" s="661"/>
      <c r="IRA20" s="661"/>
      <c r="IRB20" s="661"/>
      <c r="IRC20" s="661"/>
      <c r="IRD20" s="661"/>
      <c r="IRE20" s="661"/>
      <c r="IRF20" s="661"/>
      <c r="IRG20" s="661"/>
      <c r="IRH20" s="661"/>
      <c r="IRI20" s="661"/>
      <c r="IRJ20" s="661"/>
      <c r="IRK20" s="661"/>
      <c r="IRL20" s="661"/>
      <c r="IRM20" s="661"/>
      <c r="IRN20" s="661"/>
      <c r="IRO20" s="661"/>
      <c r="IRP20" s="661"/>
      <c r="IRQ20" s="661"/>
      <c r="IRR20" s="662"/>
      <c r="IRS20" s="660"/>
      <c r="IRT20" s="661"/>
      <c r="IRU20" s="661"/>
      <c r="IRV20" s="661"/>
      <c r="IRW20" s="661"/>
      <c r="IRX20" s="661"/>
      <c r="IRY20" s="661"/>
      <c r="IRZ20" s="661"/>
      <c r="ISA20" s="661"/>
      <c r="ISB20" s="661"/>
      <c r="ISC20" s="661"/>
      <c r="ISD20" s="661"/>
      <c r="ISE20" s="661"/>
      <c r="ISF20" s="661"/>
      <c r="ISG20" s="661"/>
      <c r="ISH20" s="661"/>
      <c r="ISI20" s="661"/>
      <c r="ISJ20" s="661"/>
      <c r="ISK20" s="661"/>
      <c r="ISL20" s="661"/>
      <c r="ISM20" s="661"/>
      <c r="ISN20" s="661"/>
      <c r="ISO20" s="661"/>
      <c r="ISP20" s="661"/>
      <c r="ISQ20" s="661"/>
      <c r="ISR20" s="661"/>
      <c r="ISS20" s="661"/>
      <c r="IST20" s="662"/>
      <c r="ISU20" s="660"/>
      <c r="ISV20" s="661"/>
      <c r="ISW20" s="661"/>
      <c r="ISX20" s="661"/>
      <c r="ISY20" s="661"/>
      <c r="ISZ20" s="661"/>
      <c r="ITA20" s="661"/>
      <c r="ITB20" s="661"/>
      <c r="ITC20" s="661"/>
      <c r="ITD20" s="661"/>
      <c r="ITE20" s="661"/>
      <c r="ITF20" s="661"/>
      <c r="ITG20" s="661"/>
      <c r="ITH20" s="661"/>
      <c r="ITI20" s="661"/>
      <c r="ITJ20" s="661"/>
      <c r="ITK20" s="661"/>
      <c r="ITL20" s="661"/>
      <c r="ITM20" s="661"/>
      <c r="ITN20" s="661"/>
      <c r="ITO20" s="661"/>
      <c r="ITP20" s="661"/>
      <c r="ITQ20" s="661"/>
      <c r="ITR20" s="661"/>
      <c r="ITS20" s="661"/>
      <c r="ITT20" s="661"/>
      <c r="ITU20" s="661"/>
      <c r="ITV20" s="662"/>
      <c r="ITW20" s="660"/>
      <c r="ITX20" s="661"/>
      <c r="ITY20" s="661"/>
      <c r="ITZ20" s="661"/>
      <c r="IUA20" s="661"/>
      <c r="IUB20" s="661"/>
      <c r="IUC20" s="661"/>
      <c r="IUD20" s="661"/>
      <c r="IUE20" s="661"/>
      <c r="IUF20" s="661"/>
      <c r="IUG20" s="661"/>
      <c r="IUH20" s="661"/>
      <c r="IUI20" s="661"/>
      <c r="IUJ20" s="661"/>
      <c r="IUK20" s="661"/>
      <c r="IUL20" s="661"/>
      <c r="IUM20" s="661"/>
      <c r="IUN20" s="661"/>
      <c r="IUO20" s="661"/>
      <c r="IUP20" s="661"/>
      <c r="IUQ20" s="661"/>
      <c r="IUR20" s="661"/>
      <c r="IUS20" s="661"/>
      <c r="IUT20" s="661"/>
      <c r="IUU20" s="661"/>
      <c r="IUV20" s="661"/>
      <c r="IUW20" s="661"/>
      <c r="IUX20" s="662"/>
      <c r="IUY20" s="660"/>
      <c r="IUZ20" s="661"/>
      <c r="IVA20" s="661"/>
      <c r="IVB20" s="661"/>
      <c r="IVC20" s="661"/>
      <c r="IVD20" s="661"/>
      <c r="IVE20" s="661"/>
      <c r="IVF20" s="661"/>
      <c r="IVG20" s="661"/>
      <c r="IVH20" s="661"/>
      <c r="IVI20" s="661"/>
      <c r="IVJ20" s="661"/>
      <c r="IVK20" s="661"/>
      <c r="IVL20" s="661"/>
      <c r="IVM20" s="661"/>
      <c r="IVN20" s="661"/>
      <c r="IVO20" s="661"/>
      <c r="IVP20" s="661"/>
      <c r="IVQ20" s="661"/>
      <c r="IVR20" s="661"/>
      <c r="IVS20" s="661"/>
      <c r="IVT20" s="661"/>
      <c r="IVU20" s="661"/>
      <c r="IVV20" s="661"/>
      <c r="IVW20" s="661"/>
      <c r="IVX20" s="661"/>
      <c r="IVY20" s="661"/>
      <c r="IVZ20" s="662"/>
      <c r="IWA20" s="660"/>
      <c r="IWB20" s="661"/>
      <c r="IWC20" s="661"/>
      <c r="IWD20" s="661"/>
      <c r="IWE20" s="661"/>
      <c r="IWF20" s="661"/>
      <c r="IWG20" s="661"/>
      <c r="IWH20" s="661"/>
      <c r="IWI20" s="661"/>
      <c r="IWJ20" s="661"/>
      <c r="IWK20" s="661"/>
      <c r="IWL20" s="661"/>
      <c r="IWM20" s="661"/>
      <c r="IWN20" s="661"/>
      <c r="IWO20" s="661"/>
      <c r="IWP20" s="661"/>
      <c r="IWQ20" s="661"/>
      <c r="IWR20" s="661"/>
      <c r="IWS20" s="661"/>
      <c r="IWT20" s="661"/>
      <c r="IWU20" s="661"/>
      <c r="IWV20" s="661"/>
      <c r="IWW20" s="661"/>
      <c r="IWX20" s="661"/>
      <c r="IWY20" s="661"/>
      <c r="IWZ20" s="661"/>
      <c r="IXA20" s="661"/>
      <c r="IXB20" s="662"/>
      <c r="IXC20" s="660"/>
      <c r="IXD20" s="661"/>
      <c r="IXE20" s="661"/>
      <c r="IXF20" s="661"/>
      <c r="IXG20" s="661"/>
      <c r="IXH20" s="661"/>
      <c r="IXI20" s="661"/>
      <c r="IXJ20" s="661"/>
      <c r="IXK20" s="661"/>
      <c r="IXL20" s="661"/>
      <c r="IXM20" s="661"/>
      <c r="IXN20" s="661"/>
      <c r="IXO20" s="661"/>
      <c r="IXP20" s="661"/>
      <c r="IXQ20" s="661"/>
      <c r="IXR20" s="661"/>
      <c r="IXS20" s="661"/>
      <c r="IXT20" s="661"/>
      <c r="IXU20" s="661"/>
      <c r="IXV20" s="661"/>
      <c r="IXW20" s="661"/>
      <c r="IXX20" s="661"/>
      <c r="IXY20" s="661"/>
      <c r="IXZ20" s="661"/>
      <c r="IYA20" s="661"/>
      <c r="IYB20" s="661"/>
      <c r="IYC20" s="661"/>
      <c r="IYD20" s="662"/>
      <c r="IYE20" s="660"/>
      <c r="IYF20" s="661"/>
      <c r="IYG20" s="661"/>
      <c r="IYH20" s="661"/>
      <c r="IYI20" s="661"/>
      <c r="IYJ20" s="661"/>
      <c r="IYK20" s="661"/>
      <c r="IYL20" s="661"/>
      <c r="IYM20" s="661"/>
      <c r="IYN20" s="661"/>
      <c r="IYO20" s="661"/>
      <c r="IYP20" s="661"/>
      <c r="IYQ20" s="661"/>
      <c r="IYR20" s="661"/>
      <c r="IYS20" s="661"/>
      <c r="IYT20" s="661"/>
      <c r="IYU20" s="661"/>
      <c r="IYV20" s="661"/>
      <c r="IYW20" s="661"/>
      <c r="IYX20" s="661"/>
      <c r="IYY20" s="661"/>
      <c r="IYZ20" s="661"/>
      <c r="IZA20" s="661"/>
      <c r="IZB20" s="661"/>
      <c r="IZC20" s="661"/>
      <c r="IZD20" s="661"/>
      <c r="IZE20" s="661"/>
      <c r="IZF20" s="662"/>
      <c r="IZG20" s="660"/>
      <c r="IZH20" s="661"/>
      <c r="IZI20" s="661"/>
      <c r="IZJ20" s="661"/>
      <c r="IZK20" s="661"/>
      <c r="IZL20" s="661"/>
      <c r="IZM20" s="661"/>
      <c r="IZN20" s="661"/>
      <c r="IZO20" s="661"/>
      <c r="IZP20" s="661"/>
      <c r="IZQ20" s="661"/>
      <c r="IZR20" s="661"/>
      <c r="IZS20" s="661"/>
      <c r="IZT20" s="661"/>
      <c r="IZU20" s="661"/>
      <c r="IZV20" s="661"/>
      <c r="IZW20" s="661"/>
      <c r="IZX20" s="661"/>
      <c r="IZY20" s="661"/>
      <c r="IZZ20" s="661"/>
      <c r="JAA20" s="661"/>
      <c r="JAB20" s="661"/>
      <c r="JAC20" s="661"/>
      <c r="JAD20" s="661"/>
      <c r="JAE20" s="661"/>
      <c r="JAF20" s="661"/>
      <c r="JAG20" s="661"/>
      <c r="JAH20" s="662"/>
      <c r="JAI20" s="660"/>
      <c r="JAJ20" s="661"/>
      <c r="JAK20" s="661"/>
      <c r="JAL20" s="661"/>
      <c r="JAM20" s="661"/>
      <c r="JAN20" s="661"/>
      <c r="JAO20" s="661"/>
      <c r="JAP20" s="661"/>
      <c r="JAQ20" s="661"/>
      <c r="JAR20" s="661"/>
      <c r="JAS20" s="661"/>
      <c r="JAT20" s="661"/>
      <c r="JAU20" s="661"/>
      <c r="JAV20" s="661"/>
      <c r="JAW20" s="661"/>
      <c r="JAX20" s="661"/>
      <c r="JAY20" s="661"/>
      <c r="JAZ20" s="661"/>
      <c r="JBA20" s="661"/>
      <c r="JBB20" s="661"/>
      <c r="JBC20" s="661"/>
      <c r="JBD20" s="661"/>
      <c r="JBE20" s="661"/>
      <c r="JBF20" s="661"/>
      <c r="JBG20" s="661"/>
      <c r="JBH20" s="661"/>
      <c r="JBI20" s="661"/>
      <c r="JBJ20" s="662"/>
      <c r="JBK20" s="660"/>
      <c r="JBL20" s="661"/>
      <c r="JBM20" s="661"/>
      <c r="JBN20" s="661"/>
      <c r="JBO20" s="661"/>
      <c r="JBP20" s="661"/>
      <c r="JBQ20" s="661"/>
      <c r="JBR20" s="661"/>
      <c r="JBS20" s="661"/>
      <c r="JBT20" s="661"/>
      <c r="JBU20" s="661"/>
      <c r="JBV20" s="661"/>
      <c r="JBW20" s="661"/>
      <c r="JBX20" s="661"/>
      <c r="JBY20" s="661"/>
      <c r="JBZ20" s="661"/>
      <c r="JCA20" s="661"/>
      <c r="JCB20" s="661"/>
      <c r="JCC20" s="661"/>
      <c r="JCD20" s="661"/>
      <c r="JCE20" s="661"/>
      <c r="JCF20" s="661"/>
      <c r="JCG20" s="661"/>
      <c r="JCH20" s="661"/>
      <c r="JCI20" s="661"/>
      <c r="JCJ20" s="661"/>
      <c r="JCK20" s="661"/>
      <c r="JCL20" s="662"/>
      <c r="JCM20" s="660"/>
      <c r="JCN20" s="661"/>
      <c r="JCO20" s="661"/>
      <c r="JCP20" s="661"/>
      <c r="JCQ20" s="661"/>
      <c r="JCR20" s="661"/>
      <c r="JCS20" s="661"/>
      <c r="JCT20" s="661"/>
      <c r="JCU20" s="661"/>
      <c r="JCV20" s="661"/>
      <c r="JCW20" s="661"/>
      <c r="JCX20" s="661"/>
      <c r="JCY20" s="661"/>
      <c r="JCZ20" s="661"/>
      <c r="JDA20" s="661"/>
      <c r="JDB20" s="661"/>
      <c r="JDC20" s="661"/>
      <c r="JDD20" s="661"/>
      <c r="JDE20" s="661"/>
      <c r="JDF20" s="661"/>
      <c r="JDG20" s="661"/>
      <c r="JDH20" s="661"/>
      <c r="JDI20" s="661"/>
      <c r="JDJ20" s="661"/>
      <c r="JDK20" s="661"/>
      <c r="JDL20" s="661"/>
      <c r="JDM20" s="661"/>
      <c r="JDN20" s="662"/>
      <c r="JDO20" s="660"/>
      <c r="JDP20" s="661"/>
      <c r="JDQ20" s="661"/>
      <c r="JDR20" s="661"/>
      <c r="JDS20" s="661"/>
      <c r="JDT20" s="661"/>
      <c r="JDU20" s="661"/>
      <c r="JDV20" s="661"/>
      <c r="JDW20" s="661"/>
      <c r="JDX20" s="661"/>
      <c r="JDY20" s="661"/>
      <c r="JDZ20" s="661"/>
      <c r="JEA20" s="661"/>
      <c r="JEB20" s="661"/>
      <c r="JEC20" s="661"/>
      <c r="JED20" s="661"/>
      <c r="JEE20" s="661"/>
      <c r="JEF20" s="661"/>
      <c r="JEG20" s="661"/>
      <c r="JEH20" s="661"/>
      <c r="JEI20" s="661"/>
      <c r="JEJ20" s="661"/>
      <c r="JEK20" s="661"/>
      <c r="JEL20" s="661"/>
      <c r="JEM20" s="661"/>
      <c r="JEN20" s="661"/>
      <c r="JEO20" s="661"/>
      <c r="JEP20" s="662"/>
      <c r="JEQ20" s="660"/>
      <c r="JER20" s="661"/>
      <c r="JES20" s="661"/>
      <c r="JET20" s="661"/>
      <c r="JEU20" s="661"/>
      <c r="JEV20" s="661"/>
      <c r="JEW20" s="661"/>
      <c r="JEX20" s="661"/>
      <c r="JEY20" s="661"/>
      <c r="JEZ20" s="661"/>
      <c r="JFA20" s="661"/>
      <c r="JFB20" s="661"/>
      <c r="JFC20" s="661"/>
      <c r="JFD20" s="661"/>
      <c r="JFE20" s="661"/>
      <c r="JFF20" s="661"/>
      <c r="JFG20" s="661"/>
      <c r="JFH20" s="661"/>
      <c r="JFI20" s="661"/>
      <c r="JFJ20" s="661"/>
      <c r="JFK20" s="661"/>
      <c r="JFL20" s="661"/>
      <c r="JFM20" s="661"/>
      <c r="JFN20" s="661"/>
      <c r="JFO20" s="661"/>
      <c r="JFP20" s="661"/>
      <c r="JFQ20" s="661"/>
      <c r="JFR20" s="662"/>
      <c r="JFS20" s="660"/>
      <c r="JFT20" s="661"/>
      <c r="JFU20" s="661"/>
      <c r="JFV20" s="661"/>
      <c r="JFW20" s="661"/>
      <c r="JFX20" s="661"/>
      <c r="JFY20" s="661"/>
      <c r="JFZ20" s="661"/>
      <c r="JGA20" s="661"/>
      <c r="JGB20" s="661"/>
      <c r="JGC20" s="661"/>
      <c r="JGD20" s="661"/>
      <c r="JGE20" s="661"/>
      <c r="JGF20" s="661"/>
      <c r="JGG20" s="661"/>
      <c r="JGH20" s="661"/>
      <c r="JGI20" s="661"/>
      <c r="JGJ20" s="661"/>
      <c r="JGK20" s="661"/>
      <c r="JGL20" s="661"/>
      <c r="JGM20" s="661"/>
      <c r="JGN20" s="661"/>
      <c r="JGO20" s="661"/>
      <c r="JGP20" s="661"/>
      <c r="JGQ20" s="661"/>
      <c r="JGR20" s="661"/>
      <c r="JGS20" s="661"/>
      <c r="JGT20" s="662"/>
      <c r="JGU20" s="660"/>
      <c r="JGV20" s="661"/>
      <c r="JGW20" s="661"/>
      <c r="JGX20" s="661"/>
      <c r="JGY20" s="661"/>
      <c r="JGZ20" s="661"/>
      <c r="JHA20" s="661"/>
      <c r="JHB20" s="661"/>
      <c r="JHC20" s="661"/>
      <c r="JHD20" s="661"/>
      <c r="JHE20" s="661"/>
      <c r="JHF20" s="661"/>
      <c r="JHG20" s="661"/>
      <c r="JHH20" s="661"/>
      <c r="JHI20" s="661"/>
      <c r="JHJ20" s="661"/>
      <c r="JHK20" s="661"/>
      <c r="JHL20" s="661"/>
      <c r="JHM20" s="661"/>
      <c r="JHN20" s="661"/>
      <c r="JHO20" s="661"/>
      <c r="JHP20" s="661"/>
      <c r="JHQ20" s="661"/>
      <c r="JHR20" s="661"/>
      <c r="JHS20" s="661"/>
      <c r="JHT20" s="661"/>
      <c r="JHU20" s="661"/>
      <c r="JHV20" s="662"/>
      <c r="JHW20" s="660"/>
      <c r="JHX20" s="661"/>
      <c r="JHY20" s="661"/>
      <c r="JHZ20" s="661"/>
      <c r="JIA20" s="661"/>
      <c r="JIB20" s="661"/>
      <c r="JIC20" s="661"/>
      <c r="JID20" s="661"/>
      <c r="JIE20" s="661"/>
      <c r="JIF20" s="661"/>
      <c r="JIG20" s="661"/>
      <c r="JIH20" s="661"/>
      <c r="JII20" s="661"/>
      <c r="JIJ20" s="661"/>
      <c r="JIK20" s="661"/>
      <c r="JIL20" s="661"/>
      <c r="JIM20" s="661"/>
      <c r="JIN20" s="661"/>
      <c r="JIO20" s="661"/>
      <c r="JIP20" s="661"/>
      <c r="JIQ20" s="661"/>
      <c r="JIR20" s="661"/>
      <c r="JIS20" s="661"/>
      <c r="JIT20" s="661"/>
      <c r="JIU20" s="661"/>
      <c r="JIV20" s="661"/>
      <c r="JIW20" s="661"/>
      <c r="JIX20" s="662"/>
      <c r="JIY20" s="660"/>
      <c r="JIZ20" s="661"/>
      <c r="JJA20" s="661"/>
      <c r="JJB20" s="661"/>
      <c r="JJC20" s="661"/>
      <c r="JJD20" s="661"/>
      <c r="JJE20" s="661"/>
      <c r="JJF20" s="661"/>
      <c r="JJG20" s="661"/>
      <c r="JJH20" s="661"/>
      <c r="JJI20" s="661"/>
      <c r="JJJ20" s="661"/>
      <c r="JJK20" s="661"/>
      <c r="JJL20" s="661"/>
      <c r="JJM20" s="661"/>
      <c r="JJN20" s="661"/>
      <c r="JJO20" s="661"/>
      <c r="JJP20" s="661"/>
      <c r="JJQ20" s="661"/>
      <c r="JJR20" s="661"/>
      <c r="JJS20" s="661"/>
      <c r="JJT20" s="661"/>
      <c r="JJU20" s="661"/>
      <c r="JJV20" s="661"/>
      <c r="JJW20" s="661"/>
      <c r="JJX20" s="661"/>
      <c r="JJY20" s="661"/>
      <c r="JJZ20" s="662"/>
      <c r="JKA20" s="660"/>
      <c r="JKB20" s="661"/>
      <c r="JKC20" s="661"/>
      <c r="JKD20" s="661"/>
      <c r="JKE20" s="661"/>
      <c r="JKF20" s="661"/>
      <c r="JKG20" s="661"/>
      <c r="JKH20" s="661"/>
      <c r="JKI20" s="661"/>
      <c r="JKJ20" s="661"/>
      <c r="JKK20" s="661"/>
      <c r="JKL20" s="661"/>
      <c r="JKM20" s="661"/>
      <c r="JKN20" s="661"/>
      <c r="JKO20" s="661"/>
      <c r="JKP20" s="661"/>
      <c r="JKQ20" s="661"/>
      <c r="JKR20" s="661"/>
      <c r="JKS20" s="661"/>
      <c r="JKT20" s="661"/>
      <c r="JKU20" s="661"/>
      <c r="JKV20" s="661"/>
      <c r="JKW20" s="661"/>
      <c r="JKX20" s="661"/>
      <c r="JKY20" s="661"/>
      <c r="JKZ20" s="661"/>
      <c r="JLA20" s="661"/>
      <c r="JLB20" s="662"/>
      <c r="JLC20" s="660"/>
      <c r="JLD20" s="661"/>
      <c r="JLE20" s="661"/>
      <c r="JLF20" s="661"/>
      <c r="JLG20" s="661"/>
      <c r="JLH20" s="661"/>
      <c r="JLI20" s="661"/>
      <c r="JLJ20" s="661"/>
      <c r="JLK20" s="661"/>
      <c r="JLL20" s="661"/>
      <c r="JLM20" s="661"/>
      <c r="JLN20" s="661"/>
      <c r="JLO20" s="661"/>
      <c r="JLP20" s="661"/>
      <c r="JLQ20" s="661"/>
      <c r="JLR20" s="661"/>
      <c r="JLS20" s="661"/>
      <c r="JLT20" s="661"/>
      <c r="JLU20" s="661"/>
      <c r="JLV20" s="661"/>
      <c r="JLW20" s="661"/>
      <c r="JLX20" s="661"/>
      <c r="JLY20" s="661"/>
      <c r="JLZ20" s="661"/>
      <c r="JMA20" s="661"/>
      <c r="JMB20" s="661"/>
      <c r="JMC20" s="661"/>
      <c r="JMD20" s="662"/>
      <c r="JME20" s="660"/>
      <c r="JMF20" s="661"/>
      <c r="JMG20" s="661"/>
      <c r="JMH20" s="661"/>
      <c r="JMI20" s="661"/>
      <c r="JMJ20" s="661"/>
      <c r="JMK20" s="661"/>
      <c r="JML20" s="661"/>
      <c r="JMM20" s="661"/>
      <c r="JMN20" s="661"/>
      <c r="JMO20" s="661"/>
      <c r="JMP20" s="661"/>
      <c r="JMQ20" s="661"/>
      <c r="JMR20" s="661"/>
      <c r="JMS20" s="661"/>
      <c r="JMT20" s="661"/>
      <c r="JMU20" s="661"/>
      <c r="JMV20" s="661"/>
      <c r="JMW20" s="661"/>
      <c r="JMX20" s="661"/>
      <c r="JMY20" s="661"/>
      <c r="JMZ20" s="661"/>
      <c r="JNA20" s="661"/>
      <c r="JNB20" s="661"/>
      <c r="JNC20" s="661"/>
      <c r="JND20" s="661"/>
      <c r="JNE20" s="661"/>
      <c r="JNF20" s="662"/>
      <c r="JNG20" s="660"/>
      <c r="JNH20" s="661"/>
      <c r="JNI20" s="661"/>
      <c r="JNJ20" s="661"/>
      <c r="JNK20" s="661"/>
      <c r="JNL20" s="661"/>
      <c r="JNM20" s="661"/>
      <c r="JNN20" s="661"/>
      <c r="JNO20" s="661"/>
      <c r="JNP20" s="661"/>
      <c r="JNQ20" s="661"/>
      <c r="JNR20" s="661"/>
      <c r="JNS20" s="661"/>
      <c r="JNT20" s="661"/>
      <c r="JNU20" s="661"/>
      <c r="JNV20" s="661"/>
      <c r="JNW20" s="661"/>
      <c r="JNX20" s="661"/>
      <c r="JNY20" s="661"/>
      <c r="JNZ20" s="661"/>
      <c r="JOA20" s="661"/>
      <c r="JOB20" s="661"/>
      <c r="JOC20" s="661"/>
      <c r="JOD20" s="661"/>
      <c r="JOE20" s="661"/>
      <c r="JOF20" s="661"/>
      <c r="JOG20" s="661"/>
      <c r="JOH20" s="662"/>
      <c r="JOI20" s="660"/>
      <c r="JOJ20" s="661"/>
      <c r="JOK20" s="661"/>
      <c r="JOL20" s="661"/>
      <c r="JOM20" s="661"/>
      <c r="JON20" s="661"/>
      <c r="JOO20" s="661"/>
      <c r="JOP20" s="661"/>
      <c r="JOQ20" s="661"/>
      <c r="JOR20" s="661"/>
      <c r="JOS20" s="661"/>
      <c r="JOT20" s="661"/>
      <c r="JOU20" s="661"/>
      <c r="JOV20" s="661"/>
      <c r="JOW20" s="661"/>
      <c r="JOX20" s="661"/>
      <c r="JOY20" s="661"/>
      <c r="JOZ20" s="661"/>
      <c r="JPA20" s="661"/>
      <c r="JPB20" s="661"/>
      <c r="JPC20" s="661"/>
      <c r="JPD20" s="661"/>
      <c r="JPE20" s="661"/>
      <c r="JPF20" s="661"/>
      <c r="JPG20" s="661"/>
      <c r="JPH20" s="661"/>
      <c r="JPI20" s="661"/>
      <c r="JPJ20" s="662"/>
      <c r="JPK20" s="660"/>
      <c r="JPL20" s="661"/>
      <c r="JPM20" s="661"/>
      <c r="JPN20" s="661"/>
      <c r="JPO20" s="661"/>
      <c r="JPP20" s="661"/>
      <c r="JPQ20" s="661"/>
      <c r="JPR20" s="661"/>
      <c r="JPS20" s="661"/>
      <c r="JPT20" s="661"/>
      <c r="JPU20" s="661"/>
      <c r="JPV20" s="661"/>
      <c r="JPW20" s="661"/>
      <c r="JPX20" s="661"/>
      <c r="JPY20" s="661"/>
      <c r="JPZ20" s="661"/>
      <c r="JQA20" s="661"/>
      <c r="JQB20" s="661"/>
      <c r="JQC20" s="661"/>
      <c r="JQD20" s="661"/>
      <c r="JQE20" s="661"/>
      <c r="JQF20" s="661"/>
      <c r="JQG20" s="661"/>
      <c r="JQH20" s="661"/>
      <c r="JQI20" s="661"/>
      <c r="JQJ20" s="661"/>
      <c r="JQK20" s="661"/>
      <c r="JQL20" s="662"/>
      <c r="JQM20" s="660"/>
      <c r="JQN20" s="661"/>
      <c r="JQO20" s="661"/>
      <c r="JQP20" s="661"/>
      <c r="JQQ20" s="661"/>
      <c r="JQR20" s="661"/>
      <c r="JQS20" s="661"/>
      <c r="JQT20" s="661"/>
      <c r="JQU20" s="661"/>
      <c r="JQV20" s="661"/>
      <c r="JQW20" s="661"/>
      <c r="JQX20" s="661"/>
      <c r="JQY20" s="661"/>
      <c r="JQZ20" s="661"/>
      <c r="JRA20" s="661"/>
      <c r="JRB20" s="661"/>
      <c r="JRC20" s="661"/>
      <c r="JRD20" s="661"/>
      <c r="JRE20" s="661"/>
      <c r="JRF20" s="661"/>
      <c r="JRG20" s="661"/>
      <c r="JRH20" s="661"/>
      <c r="JRI20" s="661"/>
      <c r="JRJ20" s="661"/>
      <c r="JRK20" s="661"/>
      <c r="JRL20" s="661"/>
      <c r="JRM20" s="661"/>
      <c r="JRN20" s="662"/>
      <c r="JRO20" s="660"/>
      <c r="JRP20" s="661"/>
      <c r="JRQ20" s="661"/>
      <c r="JRR20" s="661"/>
      <c r="JRS20" s="661"/>
      <c r="JRT20" s="661"/>
      <c r="JRU20" s="661"/>
      <c r="JRV20" s="661"/>
      <c r="JRW20" s="661"/>
      <c r="JRX20" s="661"/>
      <c r="JRY20" s="661"/>
      <c r="JRZ20" s="661"/>
      <c r="JSA20" s="661"/>
      <c r="JSB20" s="661"/>
      <c r="JSC20" s="661"/>
      <c r="JSD20" s="661"/>
      <c r="JSE20" s="661"/>
      <c r="JSF20" s="661"/>
      <c r="JSG20" s="661"/>
      <c r="JSH20" s="661"/>
      <c r="JSI20" s="661"/>
      <c r="JSJ20" s="661"/>
      <c r="JSK20" s="661"/>
      <c r="JSL20" s="661"/>
      <c r="JSM20" s="661"/>
      <c r="JSN20" s="661"/>
      <c r="JSO20" s="661"/>
      <c r="JSP20" s="662"/>
      <c r="JSQ20" s="660"/>
      <c r="JSR20" s="661"/>
      <c r="JSS20" s="661"/>
      <c r="JST20" s="661"/>
      <c r="JSU20" s="661"/>
      <c r="JSV20" s="661"/>
      <c r="JSW20" s="661"/>
      <c r="JSX20" s="661"/>
      <c r="JSY20" s="661"/>
      <c r="JSZ20" s="661"/>
      <c r="JTA20" s="661"/>
      <c r="JTB20" s="661"/>
      <c r="JTC20" s="661"/>
      <c r="JTD20" s="661"/>
      <c r="JTE20" s="661"/>
      <c r="JTF20" s="661"/>
      <c r="JTG20" s="661"/>
      <c r="JTH20" s="661"/>
      <c r="JTI20" s="661"/>
      <c r="JTJ20" s="661"/>
      <c r="JTK20" s="661"/>
      <c r="JTL20" s="661"/>
      <c r="JTM20" s="661"/>
      <c r="JTN20" s="661"/>
      <c r="JTO20" s="661"/>
      <c r="JTP20" s="661"/>
      <c r="JTQ20" s="661"/>
      <c r="JTR20" s="662"/>
      <c r="JTS20" s="660"/>
      <c r="JTT20" s="661"/>
      <c r="JTU20" s="661"/>
      <c r="JTV20" s="661"/>
      <c r="JTW20" s="661"/>
      <c r="JTX20" s="661"/>
      <c r="JTY20" s="661"/>
      <c r="JTZ20" s="661"/>
      <c r="JUA20" s="661"/>
      <c r="JUB20" s="661"/>
      <c r="JUC20" s="661"/>
      <c r="JUD20" s="661"/>
      <c r="JUE20" s="661"/>
      <c r="JUF20" s="661"/>
      <c r="JUG20" s="661"/>
      <c r="JUH20" s="661"/>
      <c r="JUI20" s="661"/>
      <c r="JUJ20" s="661"/>
      <c r="JUK20" s="661"/>
      <c r="JUL20" s="661"/>
      <c r="JUM20" s="661"/>
      <c r="JUN20" s="661"/>
      <c r="JUO20" s="661"/>
      <c r="JUP20" s="661"/>
      <c r="JUQ20" s="661"/>
      <c r="JUR20" s="661"/>
      <c r="JUS20" s="661"/>
      <c r="JUT20" s="662"/>
      <c r="JUU20" s="660"/>
      <c r="JUV20" s="661"/>
      <c r="JUW20" s="661"/>
      <c r="JUX20" s="661"/>
      <c r="JUY20" s="661"/>
      <c r="JUZ20" s="661"/>
      <c r="JVA20" s="661"/>
      <c r="JVB20" s="661"/>
      <c r="JVC20" s="661"/>
      <c r="JVD20" s="661"/>
      <c r="JVE20" s="661"/>
      <c r="JVF20" s="661"/>
      <c r="JVG20" s="661"/>
      <c r="JVH20" s="661"/>
      <c r="JVI20" s="661"/>
      <c r="JVJ20" s="661"/>
      <c r="JVK20" s="661"/>
      <c r="JVL20" s="661"/>
      <c r="JVM20" s="661"/>
      <c r="JVN20" s="661"/>
      <c r="JVO20" s="661"/>
      <c r="JVP20" s="661"/>
      <c r="JVQ20" s="661"/>
      <c r="JVR20" s="661"/>
      <c r="JVS20" s="661"/>
      <c r="JVT20" s="661"/>
      <c r="JVU20" s="661"/>
      <c r="JVV20" s="662"/>
      <c r="JVW20" s="660"/>
      <c r="JVX20" s="661"/>
      <c r="JVY20" s="661"/>
      <c r="JVZ20" s="661"/>
      <c r="JWA20" s="661"/>
      <c r="JWB20" s="661"/>
      <c r="JWC20" s="661"/>
      <c r="JWD20" s="661"/>
      <c r="JWE20" s="661"/>
      <c r="JWF20" s="661"/>
      <c r="JWG20" s="661"/>
      <c r="JWH20" s="661"/>
      <c r="JWI20" s="661"/>
      <c r="JWJ20" s="661"/>
      <c r="JWK20" s="661"/>
      <c r="JWL20" s="661"/>
      <c r="JWM20" s="661"/>
      <c r="JWN20" s="661"/>
      <c r="JWO20" s="661"/>
      <c r="JWP20" s="661"/>
      <c r="JWQ20" s="661"/>
      <c r="JWR20" s="661"/>
      <c r="JWS20" s="661"/>
      <c r="JWT20" s="661"/>
      <c r="JWU20" s="661"/>
      <c r="JWV20" s="661"/>
      <c r="JWW20" s="661"/>
      <c r="JWX20" s="662"/>
      <c r="JWY20" s="660"/>
      <c r="JWZ20" s="661"/>
      <c r="JXA20" s="661"/>
      <c r="JXB20" s="661"/>
      <c r="JXC20" s="661"/>
      <c r="JXD20" s="661"/>
      <c r="JXE20" s="661"/>
      <c r="JXF20" s="661"/>
      <c r="JXG20" s="661"/>
      <c r="JXH20" s="661"/>
      <c r="JXI20" s="661"/>
      <c r="JXJ20" s="661"/>
      <c r="JXK20" s="661"/>
      <c r="JXL20" s="661"/>
      <c r="JXM20" s="661"/>
      <c r="JXN20" s="661"/>
      <c r="JXO20" s="661"/>
      <c r="JXP20" s="661"/>
      <c r="JXQ20" s="661"/>
      <c r="JXR20" s="661"/>
      <c r="JXS20" s="661"/>
      <c r="JXT20" s="661"/>
      <c r="JXU20" s="661"/>
      <c r="JXV20" s="661"/>
      <c r="JXW20" s="661"/>
      <c r="JXX20" s="661"/>
      <c r="JXY20" s="661"/>
      <c r="JXZ20" s="662"/>
      <c r="JYA20" s="660"/>
      <c r="JYB20" s="661"/>
      <c r="JYC20" s="661"/>
      <c r="JYD20" s="661"/>
      <c r="JYE20" s="661"/>
      <c r="JYF20" s="661"/>
      <c r="JYG20" s="661"/>
      <c r="JYH20" s="661"/>
      <c r="JYI20" s="661"/>
      <c r="JYJ20" s="661"/>
      <c r="JYK20" s="661"/>
      <c r="JYL20" s="661"/>
      <c r="JYM20" s="661"/>
      <c r="JYN20" s="661"/>
      <c r="JYO20" s="661"/>
      <c r="JYP20" s="661"/>
      <c r="JYQ20" s="661"/>
      <c r="JYR20" s="661"/>
      <c r="JYS20" s="661"/>
      <c r="JYT20" s="661"/>
      <c r="JYU20" s="661"/>
      <c r="JYV20" s="661"/>
      <c r="JYW20" s="661"/>
      <c r="JYX20" s="661"/>
      <c r="JYY20" s="661"/>
      <c r="JYZ20" s="661"/>
      <c r="JZA20" s="661"/>
      <c r="JZB20" s="662"/>
      <c r="JZC20" s="660"/>
      <c r="JZD20" s="661"/>
      <c r="JZE20" s="661"/>
      <c r="JZF20" s="661"/>
      <c r="JZG20" s="661"/>
      <c r="JZH20" s="661"/>
      <c r="JZI20" s="661"/>
      <c r="JZJ20" s="661"/>
      <c r="JZK20" s="661"/>
      <c r="JZL20" s="661"/>
      <c r="JZM20" s="661"/>
      <c r="JZN20" s="661"/>
      <c r="JZO20" s="661"/>
      <c r="JZP20" s="661"/>
      <c r="JZQ20" s="661"/>
      <c r="JZR20" s="661"/>
      <c r="JZS20" s="661"/>
      <c r="JZT20" s="661"/>
      <c r="JZU20" s="661"/>
      <c r="JZV20" s="661"/>
      <c r="JZW20" s="661"/>
      <c r="JZX20" s="661"/>
      <c r="JZY20" s="661"/>
      <c r="JZZ20" s="661"/>
      <c r="KAA20" s="661"/>
      <c r="KAB20" s="661"/>
      <c r="KAC20" s="661"/>
      <c r="KAD20" s="662"/>
      <c r="KAE20" s="660"/>
      <c r="KAF20" s="661"/>
      <c r="KAG20" s="661"/>
      <c r="KAH20" s="661"/>
      <c r="KAI20" s="661"/>
      <c r="KAJ20" s="661"/>
      <c r="KAK20" s="661"/>
      <c r="KAL20" s="661"/>
      <c r="KAM20" s="661"/>
      <c r="KAN20" s="661"/>
      <c r="KAO20" s="661"/>
      <c r="KAP20" s="661"/>
      <c r="KAQ20" s="661"/>
      <c r="KAR20" s="661"/>
      <c r="KAS20" s="661"/>
      <c r="KAT20" s="661"/>
      <c r="KAU20" s="661"/>
      <c r="KAV20" s="661"/>
      <c r="KAW20" s="661"/>
      <c r="KAX20" s="661"/>
      <c r="KAY20" s="661"/>
      <c r="KAZ20" s="661"/>
      <c r="KBA20" s="661"/>
      <c r="KBB20" s="661"/>
      <c r="KBC20" s="661"/>
      <c r="KBD20" s="661"/>
      <c r="KBE20" s="661"/>
      <c r="KBF20" s="662"/>
      <c r="KBG20" s="660"/>
      <c r="KBH20" s="661"/>
      <c r="KBI20" s="661"/>
      <c r="KBJ20" s="661"/>
      <c r="KBK20" s="661"/>
      <c r="KBL20" s="661"/>
      <c r="KBM20" s="661"/>
      <c r="KBN20" s="661"/>
      <c r="KBO20" s="661"/>
      <c r="KBP20" s="661"/>
      <c r="KBQ20" s="661"/>
      <c r="KBR20" s="661"/>
      <c r="KBS20" s="661"/>
      <c r="KBT20" s="661"/>
      <c r="KBU20" s="661"/>
      <c r="KBV20" s="661"/>
      <c r="KBW20" s="661"/>
      <c r="KBX20" s="661"/>
      <c r="KBY20" s="661"/>
      <c r="KBZ20" s="661"/>
      <c r="KCA20" s="661"/>
      <c r="KCB20" s="661"/>
      <c r="KCC20" s="661"/>
      <c r="KCD20" s="661"/>
      <c r="KCE20" s="661"/>
      <c r="KCF20" s="661"/>
      <c r="KCG20" s="661"/>
      <c r="KCH20" s="662"/>
      <c r="KCI20" s="660"/>
      <c r="KCJ20" s="661"/>
      <c r="KCK20" s="661"/>
      <c r="KCL20" s="661"/>
      <c r="KCM20" s="661"/>
      <c r="KCN20" s="661"/>
      <c r="KCO20" s="661"/>
      <c r="KCP20" s="661"/>
      <c r="KCQ20" s="661"/>
      <c r="KCR20" s="661"/>
      <c r="KCS20" s="661"/>
      <c r="KCT20" s="661"/>
      <c r="KCU20" s="661"/>
      <c r="KCV20" s="661"/>
      <c r="KCW20" s="661"/>
      <c r="KCX20" s="661"/>
      <c r="KCY20" s="661"/>
      <c r="KCZ20" s="661"/>
      <c r="KDA20" s="661"/>
      <c r="KDB20" s="661"/>
      <c r="KDC20" s="661"/>
      <c r="KDD20" s="661"/>
      <c r="KDE20" s="661"/>
      <c r="KDF20" s="661"/>
      <c r="KDG20" s="661"/>
      <c r="KDH20" s="661"/>
      <c r="KDI20" s="661"/>
      <c r="KDJ20" s="662"/>
      <c r="KDK20" s="660"/>
      <c r="KDL20" s="661"/>
      <c r="KDM20" s="661"/>
      <c r="KDN20" s="661"/>
      <c r="KDO20" s="661"/>
      <c r="KDP20" s="661"/>
      <c r="KDQ20" s="661"/>
      <c r="KDR20" s="661"/>
      <c r="KDS20" s="661"/>
      <c r="KDT20" s="661"/>
      <c r="KDU20" s="661"/>
      <c r="KDV20" s="661"/>
      <c r="KDW20" s="661"/>
      <c r="KDX20" s="661"/>
      <c r="KDY20" s="661"/>
      <c r="KDZ20" s="661"/>
      <c r="KEA20" s="661"/>
      <c r="KEB20" s="661"/>
      <c r="KEC20" s="661"/>
      <c r="KED20" s="661"/>
      <c r="KEE20" s="661"/>
      <c r="KEF20" s="661"/>
      <c r="KEG20" s="661"/>
      <c r="KEH20" s="661"/>
      <c r="KEI20" s="661"/>
      <c r="KEJ20" s="661"/>
      <c r="KEK20" s="661"/>
      <c r="KEL20" s="662"/>
      <c r="KEM20" s="660"/>
      <c r="KEN20" s="661"/>
      <c r="KEO20" s="661"/>
      <c r="KEP20" s="661"/>
      <c r="KEQ20" s="661"/>
      <c r="KER20" s="661"/>
      <c r="KES20" s="661"/>
      <c r="KET20" s="661"/>
      <c r="KEU20" s="661"/>
      <c r="KEV20" s="661"/>
      <c r="KEW20" s="661"/>
      <c r="KEX20" s="661"/>
      <c r="KEY20" s="661"/>
      <c r="KEZ20" s="661"/>
      <c r="KFA20" s="661"/>
      <c r="KFB20" s="661"/>
      <c r="KFC20" s="661"/>
      <c r="KFD20" s="661"/>
      <c r="KFE20" s="661"/>
      <c r="KFF20" s="661"/>
      <c r="KFG20" s="661"/>
      <c r="KFH20" s="661"/>
      <c r="KFI20" s="661"/>
      <c r="KFJ20" s="661"/>
      <c r="KFK20" s="661"/>
      <c r="KFL20" s="661"/>
      <c r="KFM20" s="661"/>
      <c r="KFN20" s="662"/>
      <c r="KFO20" s="660"/>
      <c r="KFP20" s="661"/>
      <c r="KFQ20" s="661"/>
      <c r="KFR20" s="661"/>
      <c r="KFS20" s="661"/>
      <c r="KFT20" s="661"/>
      <c r="KFU20" s="661"/>
      <c r="KFV20" s="661"/>
      <c r="KFW20" s="661"/>
      <c r="KFX20" s="661"/>
      <c r="KFY20" s="661"/>
      <c r="KFZ20" s="661"/>
      <c r="KGA20" s="661"/>
      <c r="KGB20" s="661"/>
      <c r="KGC20" s="661"/>
      <c r="KGD20" s="661"/>
      <c r="KGE20" s="661"/>
      <c r="KGF20" s="661"/>
      <c r="KGG20" s="661"/>
      <c r="KGH20" s="661"/>
      <c r="KGI20" s="661"/>
      <c r="KGJ20" s="661"/>
      <c r="KGK20" s="661"/>
      <c r="KGL20" s="661"/>
      <c r="KGM20" s="661"/>
      <c r="KGN20" s="661"/>
      <c r="KGO20" s="661"/>
      <c r="KGP20" s="662"/>
      <c r="KGQ20" s="660"/>
      <c r="KGR20" s="661"/>
      <c r="KGS20" s="661"/>
      <c r="KGT20" s="661"/>
      <c r="KGU20" s="661"/>
      <c r="KGV20" s="661"/>
      <c r="KGW20" s="661"/>
      <c r="KGX20" s="661"/>
      <c r="KGY20" s="661"/>
      <c r="KGZ20" s="661"/>
      <c r="KHA20" s="661"/>
      <c r="KHB20" s="661"/>
      <c r="KHC20" s="661"/>
      <c r="KHD20" s="661"/>
      <c r="KHE20" s="661"/>
      <c r="KHF20" s="661"/>
      <c r="KHG20" s="661"/>
      <c r="KHH20" s="661"/>
      <c r="KHI20" s="661"/>
      <c r="KHJ20" s="661"/>
      <c r="KHK20" s="661"/>
      <c r="KHL20" s="661"/>
      <c r="KHM20" s="661"/>
      <c r="KHN20" s="661"/>
      <c r="KHO20" s="661"/>
      <c r="KHP20" s="661"/>
      <c r="KHQ20" s="661"/>
      <c r="KHR20" s="662"/>
      <c r="KHS20" s="660"/>
      <c r="KHT20" s="661"/>
      <c r="KHU20" s="661"/>
      <c r="KHV20" s="661"/>
      <c r="KHW20" s="661"/>
      <c r="KHX20" s="661"/>
      <c r="KHY20" s="661"/>
      <c r="KHZ20" s="661"/>
      <c r="KIA20" s="661"/>
      <c r="KIB20" s="661"/>
      <c r="KIC20" s="661"/>
      <c r="KID20" s="661"/>
      <c r="KIE20" s="661"/>
      <c r="KIF20" s="661"/>
      <c r="KIG20" s="661"/>
      <c r="KIH20" s="661"/>
      <c r="KII20" s="661"/>
      <c r="KIJ20" s="661"/>
      <c r="KIK20" s="661"/>
      <c r="KIL20" s="661"/>
      <c r="KIM20" s="661"/>
      <c r="KIN20" s="661"/>
      <c r="KIO20" s="661"/>
      <c r="KIP20" s="661"/>
      <c r="KIQ20" s="661"/>
      <c r="KIR20" s="661"/>
      <c r="KIS20" s="661"/>
      <c r="KIT20" s="662"/>
      <c r="KIU20" s="660"/>
      <c r="KIV20" s="661"/>
      <c r="KIW20" s="661"/>
      <c r="KIX20" s="661"/>
      <c r="KIY20" s="661"/>
      <c r="KIZ20" s="661"/>
      <c r="KJA20" s="661"/>
      <c r="KJB20" s="661"/>
      <c r="KJC20" s="661"/>
      <c r="KJD20" s="661"/>
      <c r="KJE20" s="661"/>
      <c r="KJF20" s="661"/>
      <c r="KJG20" s="661"/>
      <c r="KJH20" s="661"/>
      <c r="KJI20" s="661"/>
      <c r="KJJ20" s="661"/>
      <c r="KJK20" s="661"/>
      <c r="KJL20" s="661"/>
      <c r="KJM20" s="661"/>
      <c r="KJN20" s="661"/>
      <c r="KJO20" s="661"/>
      <c r="KJP20" s="661"/>
      <c r="KJQ20" s="661"/>
      <c r="KJR20" s="661"/>
      <c r="KJS20" s="661"/>
      <c r="KJT20" s="661"/>
      <c r="KJU20" s="661"/>
      <c r="KJV20" s="662"/>
      <c r="KJW20" s="660"/>
      <c r="KJX20" s="661"/>
      <c r="KJY20" s="661"/>
      <c r="KJZ20" s="661"/>
      <c r="KKA20" s="661"/>
      <c r="KKB20" s="661"/>
      <c r="KKC20" s="661"/>
      <c r="KKD20" s="661"/>
      <c r="KKE20" s="661"/>
      <c r="KKF20" s="661"/>
      <c r="KKG20" s="661"/>
      <c r="KKH20" s="661"/>
      <c r="KKI20" s="661"/>
      <c r="KKJ20" s="661"/>
      <c r="KKK20" s="661"/>
      <c r="KKL20" s="661"/>
      <c r="KKM20" s="661"/>
      <c r="KKN20" s="661"/>
      <c r="KKO20" s="661"/>
      <c r="KKP20" s="661"/>
      <c r="KKQ20" s="661"/>
      <c r="KKR20" s="661"/>
      <c r="KKS20" s="661"/>
      <c r="KKT20" s="661"/>
      <c r="KKU20" s="661"/>
      <c r="KKV20" s="661"/>
      <c r="KKW20" s="661"/>
      <c r="KKX20" s="662"/>
      <c r="KKY20" s="660"/>
      <c r="KKZ20" s="661"/>
      <c r="KLA20" s="661"/>
      <c r="KLB20" s="661"/>
      <c r="KLC20" s="661"/>
      <c r="KLD20" s="661"/>
      <c r="KLE20" s="661"/>
      <c r="KLF20" s="661"/>
      <c r="KLG20" s="661"/>
      <c r="KLH20" s="661"/>
      <c r="KLI20" s="661"/>
      <c r="KLJ20" s="661"/>
      <c r="KLK20" s="661"/>
      <c r="KLL20" s="661"/>
      <c r="KLM20" s="661"/>
      <c r="KLN20" s="661"/>
      <c r="KLO20" s="661"/>
      <c r="KLP20" s="661"/>
      <c r="KLQ20" s="661"/>
      <c r="KLR20" s="661"/>
      <c r="KLS20" s="661"/>
      <c r="KLT20" s="661"/>
      <c r="KLU20" s="661"/>
      <c r="KLV20" s="661"/>
      <c r="KLW20" s="661"/>
      <c r="KLX20" s="661"/>
      <c r="KLY20" s="661"/>
      <c r="KLZ20" s="662"/>
      <c r="KMA20" s="660"/>
      <c r="KMB20" s="661"/>
      <c r="KMC20" s="661"/>
      <c r="KMD20" s="661"/>
      <c r="KME20" s="661"/>
      <c r="KMF20" s="661"/>
      <c r="KMG20" s="661"/>
      <c r="KMH20" s="661"/>
      <c r="KMI20" s="661"/>
      <c r="KMJ20" s="661"/>
      <c r="KMK20" s="661"/>
      <c r="KML20" s="661"/>
      <c r="KMM20" s="661"/>
      <c r="KMN20" s="661"/>
      <c r="KMO20" s="661"/>
      <c r="KMP20" s="661"/>
      <c r="KMQ20" s="661"/>
      <c r="KMR20" s="661"/>
      <c r="KMS20" s="661"/>
      <c r="KMT20" s="661"/>
      <c r="KMU20" s="661"/>
      <c r="KMV20" s="661"/>
      <c r="KMW20" s="661"/>
      <c r="KMX20" s="661"/>
      <c r="KMY20" s="661"/>
      <c r="KMZ20" s="661"/>
      <c r="KNA20" s="661"/>
      <c r="KNB20" s="662"/>
      <c r="KNC20" s="660"/>
      <c r="KND20" s="661"/>
      <c r="KNE20" s="661"/>
      <c r="KNF20" s="661"/>
      <c r="KNG20" s="661"/>
      <c r="KNH20" s="661"/>
      <c r="KNI20" s="661"/>
      <c r="KNJ20" s="661"/>
      <c r="KNK20" s="661"/>
      <c r="KNL20" s="661"/>
      <c r="KNM20" s="661"/>
      <c r="KNN20" s="661"/>
      <c r="KNO20" s="661"/>
      <c r="KNP20" s="661"/>
      <c r="KNQ20" s="661"/>
      <c r="KNR20" s="661"/>
      <c r="KNS20" s="661"/>
      <c r="KNT20" s="661"/>
      <c r="KNU20" s="661"/>
      <c r="KNV20" s="661"/>
      <c r="KNW20" s="661"/>
      <c r="KNX20" s="661"/>
      <c r="KNY20" s="661"/>
      <c r="KNZ20" s="661"/>
      <c r="KOA20" s="661"/>
      <c r="KOB20" s="661"/>
      <c r="KOC20" s="661"/>
      <c r="KOD20" s="662"/>
      <c r="KOE20" s="660"/>
      <c r="KOF20" s="661"/>
      <c r="KOG20" s="661"/>
      <c r="KOH20" s="661"/>
      <c r="KOI20" s="661"/>
      <c r="KOJ20" s="661"/>
      <c r="KOK20" s="661"/>
      <c r="KOL20" s="661"/>
      <c r="KOM20" s="661"/>
      <c r="KON20" s="661"/>
      <c r="KOO20" s="661"/>
      <c r="KOP20" s="661"/>
      <c r="KOQ20" s="661"/>
      <c r="KOR20" s="661"/>
      <c r="KOS20" s="661"/>
      <c r="KOT20" s="661"/>
      <c r="KOU20" s="661"/>
      <c r="KOV20" s="661"/>
      <c r="KOW20" s="661"/>
      <c r="KOX20" s="661"/>
      <c r="KOY20" s="661"/>
      <c r="KOZ20" s="661"/>
      <c r="KPA20" s="661"/>
      <c r="KPB20" s="661"/>
      <c r="KPC20" s="661"/>
      <c r="KPD20" s="661"/>
      <c r="KPE20" s="661"/>
      <c r="KPF20" s="662"/>
      <c r="KPG20" s="660"/>
      <c r="KPH20" s="661"/>
      <c r="KPI20" s="661"/>
      <c r="KPJ20" s="661"/>
      <c r="KPK20" s="661"/>
      <c r="KPL20" s="661"/>
      <c r="KPM20" s="661"/>
      <c r="KPN20" s="661"/>
      <c r="KPO20" s="661"/>
      <c r="KPP20" s="661"/>
      <c r="KPQ20" s="661"/>
      <c r="KPR20" s="661"/>
      <c r="KPS20" s="661"/>
      <c r="KPT20" s="661"/>
      <c r="KPU20" s="661"/>
      <c r="KPV20" s="661"/>
      <c r="KPW20" s="661"/>
      <c r="KPX20" s="661"/>
      <c r="KPY20" s="661"/>
      <c r="KPZ20" s="661"/>
      <c r="KQA20" s="661"/>
      <c r="KQB20" s="661"/>
      <c r="KQC20" s="661"/>
      <c r="KQD20" s="661"/>
      <c r="KQE20" s="661"/>
      <c r="KQF20" s="661"/>
      <c r="KQG20" s="661"/>
      <c r="KQH20" s="662"/>
      <c r="KQI20" s="660"/>
      <c r="KQJ20" s="661"/>
      <c r="KQK20" s="661"/>
      <c r="KQL20" s="661"/>
      <c r="KQM20" s="661"/>
      <c r="KQN20" s="661"/>
      <c r="KQO20" s="661"/>
      <c r="KQP20" s="661"/>
      <c r="KQQ20" s="661"/>
      <c r="KQR20" s="661"/>
      <c r="KQS20" s="661"/>
      <c r="KQT20" s="661"/>
      <c r="KQU20" s="661"/>
      <c r="KQV20" s="661"/>
      <c r="KQW20" s="661"/>
      <c r="KQX20" s="661"/>
      <c r="KQY20" s="661"/>
      <c r="KQZ20" s="661"/>
      <c r="KRA20" s="661"/>
      <c r="KRB20" s="661"/>
      <c r="KRC20" s="661"/>
      <c r="KRD20" s="661"/>
      <c r="KRE20" s="661"/>
      <c r="KRF20" s="661"/>
      <c r="KRG20" s="661"/>
      <c r="KRH20" s="661"/>
      <c r="KRI20" s="661"/>
      <c r="KRJ20" s="662"/>
      <c r="KRK20" s="660"/>
      <c r="KRL20" s="661"/>
      <c r="KRM20" s="661"/>
      <c r="KRN20" s="661"/>
      <c r="KRO20" s="661"/>
      <c r="KRP20" s="661"/>
      <c r="KRQ20" s="661"/>
      <c r="KRR20" s="661"/>
      <c r="KRS20" s="661"/>
      <c r="KRT20" s="661"/>
      <c r="KRU20" s="661"/>
      <c r="KRV20" s="661"/>
      <c r="KRW20" s="661"/>
      <c r="KRX20" s="661"/>
      <c r="KRY20" s="661"/>
      <c r="KRZ20" s="661"/>
      <c r="KSA20" s="661"/>
      <c r="KSB20" s="661"/>
      <c r="KSC20" s="661"/>
      <c r="KSD20" s="661"/>
      <c r="KSE20" s="661"/>
      <c r="KSF20" s="661"/>
      <c r="KSG20" s="661"/>
      <c r="KSH20" s="661"/>
      <c r="KSI20" s="661"/>
      <c r="KSJ20" s="661"/>
      <c r="KSK20" s="661"/>
      <c r="KSL20" s="662"/>
      <c r="KSM20" s="660"/>
      <c r="KSN20" s="661"/>
      <c r="KSO20" s="661"/>
      <c r="KSP20" s="661"/>
      <c r="KSQ20" s="661"/>
      <c r="KSR20" s="661"/>
      <c r="KSS20" s="661"/>
      <c r="KST20" s="661"/>
      <c r="KSU20" s="661"/>
      <c r="KSV20" s="661"/>
      <c r="KSW20" s="661"/>
      <c r="KSX20" s="661"/>
      <c r="KSY20" s="661"/>
      <c r="KSZ20" s="661"/>
      <c r="KTA20" s="661"/>
      <c r="KTB20" s="661"/>
      <c r="KTC20" s="661"/>
      <c r="KTD20" s="661"/>
      <c r="KTE20" s="661"/>
      <c r="KTF20" s="661"/>
      <c r="KTG20" s="661"/>
      <c r="KTH20" s="661"/>
      <c r="KTI20" s="661"/>
      <c r="KTJ20" s="661"/>
      <c r="KTK20" s="661"/>
      <c r="KTL20" s="661"/>
      <c r="KTM20" s="661"/>
      <c r="KTN20" s="662"/>
      <c r="KTO20" s="660"/>
      <c r="KTP20" s="661"/>
      <c r="KTQ20" s="661"/>
      <c r="KTR20" s="661"/>
      <c r="KTS20" s="661"/>
      <c r="KTT20" s="661"/>
      <c r="KTU20" s="661"/>
      <c r="KTV20" s="661"/>
      <c r="KTW20" s="661"/>
      <c r="KTX20" s="661"/>
      <c r="KTY20" s="661"/>
      <c r="KTZ20" s="661"/>
      <c r="KUA20" s="661"/>
      <c r="KUB20" s="661"/>
      <c r="KUC20" s="661"/>
      <c r="KUD20" s="661"/>
      <c r="KUE20" s="661"/>
      <c r="KUF20" s="661"/>
      <c r="KUG20" s="661"/>
      <c r="KUH20" s="661"/>
      <c r="KUI20" s="661"/>
      <c r="KUJ20" s="661"/>
      <c r="KUK20" s="661"/>
      <c r="KUL20" s="661"/>
      <c r="KUM20" s="661"/>
      <c r="KUN20" s="661"/>
      <c r="KUO20" s="661"/>
      <c r="KUP20" s="662"/>
      <c r="KUQ20" s="660"/>
      <c r="KUR20" s="661"/>
      <c r="KUS20" s="661"/>
      <c r="KUT20" s="661"/>
      <c r="KUU20" s="661"/>
      <c r="KUV20" s="661"/>
      <c r="KUW20" s="661"/>
      <c r="KUX20" s="661"/>
      <c r="KUY20" s="661"/>
      <c r="KUZ20" s="661"/>
      <c r="KVA20" s="661"/>
      <c r="KVB20" s="661"/>
      <c r="KVC20" s="661"/>
      <c r="KVD20" s="661"/>
      <c r="KVE20" s="661"/>
      <c r="KVF20" s="661"/>
      <c r="KVG20" s="661"/>
      <c r="KVH20" s="661"/>
      <c r="KVI20" s="661"/>
      <c r="KVJ20" s="661"/>
      <c r="KVK20" s="661"/>
      <c r="KVL20" s="661"/>
      <c r="KVM20" s="661"/>
      <c r="KVN20" s="661"/>
      <c r="KVO20" s="661"/>
      <c r="KVP20" s="661"/>
      <c r="KVQ20" s="661"/>
      <c r="KVR20" s="662"/>
      <c r="KVS20" s="660"/>
      <c r="KVT20" s="661"/>
      <c r="KVU20" s="661"/>
      <c r="KVV20" s="661"/>
      <c r="KVW20" s="661"/>
      <c r="KVX20" s="661"/>
      <c r="KVY20" s="661"/>
      <c r="KVZ20" s="661"/>
      <c r="KWA20" s="661"/>
      <c r="KWB20" s="661"/>
      <c r="KWC20" s="661"/>
      <c r="KWD20" s="661"/>
      <c r="KWE20" s="661"/>
      <c r="KWF20" s="661"/>
      <c r="KWG20" s="661"/>
      <c r="KWH20" s="661"/>
      <c r="KWI20" s="661"/>
      <c r="KWJ20" s="661"/>
      <c r="KWK20" s="661"/>
      <c r="KWL20" s="661"/>
      <c r="KWM20" s="661"/>
      <c r="KWN20" s="661"/>
      <c r="KWO20" s="661"/>
      <c r="KWP20" s="661"/>
      <c r="KWQ20" s="661"/>
      <c r="KWR20" s="661"/>
      <c r="KWS20" s="661"/>
      <c r="KWT20" s="662"/>
      <c r="KWU20" s="660"/>
      <c r="KWV20" s="661"/>
      <c r="KWW20" s="661"/>
      <c r="KWX20" s="661"/>
      <c r="KWY20" s="661"/>
      <c r="KWZ20" s="661"/>
      <c r="KXA20" s="661"/>
      <c r="KXB20" s="661"/>
      <c r="KXC20" s="661"/>
      <c r="KXD20" s="661"/>
      <c r="KXE20" s="661"/>
      <c r="KXF20" s="661"/>
      <c r="KXG20" s="661"/>
      <c r="KXH20" s="661"/>
      <c r="KXI20" s="661"/>
      <c r="KXJ20" s="661"/>
      <c r="KXK20" s="661"/>
      <c r="KXL20" s="661"/>
      <c r="KXM20" s="661"/>
      <c r="KXN20" s="661"/>
      <c r="KXO20" s="661"/>
      <c r="KXP20" s="661"/>
      <c r="KXQ20" s="661"/>
      <c r="KXR20" s="661"/>
      <c r="KXS20" s="661"/>
      <c r="KXT20" s="661"/>
      <c r="KXU20" s="661"/>
      <c r="KXV20" s="662"/>
      <c r="KXW20" s="660"/>
      <c r="KXX20" s="661"/>
      <c r="KXY20" s="661"/>
      <c r="KXZ20" s="661"/>
      <c r="KYA20" s="661"/>
      <c r="KYB20" s="661"/>
      <c r="KYC20" s="661"/>
      <c r="KYD20" s="661"/>
      <c r="KYE20" s="661"/>
      <c r="KYF20" s="661"/>
      <c r="KYG20" s="661"/>
      <c r="KYH20" s="661"/>
      <c r="KYI20" s="661"/>
      <c r="KYJ20" s="661"/>
      <c r="KYK20" s="661"/>
      <c r="KYL20" s="661"/>
      <c r="KYM20" s="661"/>
      <c r="KYN20" s="661"/>
      <c r="KYO20" s="661"/>
      <c r="KYP20" s="661"/>
      <c r="KYQ20" s="661"/>
      <c r="KYR20" s="661"/>
      <c r="KYS20" s="661"/>
      <c r="KYT20" s="661"/>
      <c r="KYU20" s="661"/>
      <c r="KYV20" s="661"/>
      <c r="KYW20" s="661"/>
      <c r="KYX20" s="662"/>
      <c r="KYY20" s="660"/>
      <c r="KYZ20" s="661"/>
      <c r="KZA20" s="661"/>
      <c r="KZB20" s="661"/>
      <c r="KZC20" s="661"/>
      <c r="KZD20" s="661"/>
      <c r="KZE20" s="661"/>
      <c r="KZF20" s="661"/>
      <c r="KZG20" s="661"/>
      <c r="KZH20" s="661"/>
      <c r="KZI20" s="661"/>
      <c r="KZJ20" s="661"/>
      <c r="KZK20" s="661"/>
      <c r="KZL20" s="661"/>
      <c r="KZM20" s="661"/>
      <c r="KZN20" s="661"/>
      <c r="KZO20" s="661"/>
      <c r="KZP20" s="661"/>
      <c r="KZQ20" s="661"/>
      <c r="KZR20" s="661"/>
      <c r="KZS20" s="661"/>
      <c r="KZT20" s="661"/>
      <c r="KZU20" s="661"/>
      <c r="KZV20" s="661"/>
      <c r="KZW20" s="661"/>
      <c r="KZX20" s="661"/>
      <c r="KZY20" s="661"/>
      <c r="KZZ20" s="662"/>
      <c r="LAA20" s="660"/>
      <c r="LAB20" s="661"/>
      <c r="LAC20" s="661"/>
      <c r="LAD20" s="661"/>
      <c r="LAE20" s="661"/>
      <c r="LAF20" s="661"/>
      <c r="LAG20" s="661"/>
      <c r="LAH20" s="661"/>
      <c r="LAI20" s="661"/>
      <c r="LAJ20" s="661"/>
      <c r="LAK20" s="661"/>
      <c r="LAL20" s="661"/>
      <c r="LAM20" s="661"/>
      <c r="LAN20" s="661"/>
      <c r="LAO20" s="661"/>
      <c r="LAP20" s="661"/>
      <c r="LAQ20" s="661"/>
      <c r="LAR20" s="661"/>
      <c r="LAS20" s="661"/>
      <c r="LAT20" s="661"/>
      <c r="LAU20" s="661"/>
      <c r="LAV20" s="661"/>
      <c r="LAW20" s="661"/>
      <c r="LAX20" s="661"/>
      <c r="LAY20" s="661"/>
      <c r="LAZ20" s="661"/>
      <c r="LBA20" s="661"/>
      <c r="LBB20" s="662"/>
      <c r="LBC20" s="660"/>
      <c r="LBD20" s="661"/>
      <c r="LBE20" s="661"/>
      <c r="LBF20" s="661"/>
      <c r="LBG20" s="661"/>
      <c r="LBH20" s="661"/>
      <c r="LBI20" s="661"/>
      <c r="LBJ20" s="661"/>
      <c r="LBK20" s="661"/>
      <c r="LBL20" s="661"/>
      <c r="LBM20" s="661"/>
      <c r="LBN20" s="661"/>
      <c r="LBO20" s="661"/>
      <c r="LBP20" s="661"/>
      <c r="LBQ20" s="661"/>
      <c r="LBR20" s="661"/>
      <c r="LBS20" s="661"/>
      <c r="LBT20" s="661"/>
      <c r="LBU20" s="661"/>
      <c r="LBV20" s="661"/>
      <c r="LBW20" s="661"/>
      <c r="LBX20" s="661"/>
      <c r="LBY20" s="661"/>
      <c r="LBZ20" s="661"/>
      <c r="LCA20" s="661"/>
      <c r="LCB20" s="661"/>
      <c r="LCC20" s="661"/>
      <c r="LCD20" s="662"/>
      <c r="LCE20" s="660"/>
      <c r="LCF20" s="661"/>
      <c r="LCG20" s="661"/>
      <c r="LCH20" s="661"/>
      <c r="LCI20" s="661"/>
      <c r="LCJ20" s="661"/>
      <c r="LCK20" s="661"/>
      <c r="LCL20" s="661"/>
      <c r="LCM20" s="661"/>
      <c r="LCN20" s="661"/>
      <c r="LCO20" s="661"/>
      <c r="LCP20" s="661"/>
      <c r="LCQ20" s="661"/>
      <c r="LCR20" s="661"/>
      <c r="LCS20" s="661"/>
      <c r="LCT20" s="661"/>
      <c r="LCU20" s="661"/>
      <c r="LCV20" s="661"/>
      <c r="LCW20" s="661"/>
      <c r="LCX20" s="661"/>
      <c r="LCY20" s="661"/>
      <c r="LCZ20" s="661"/>
      <c r="LDA20" s="661"/>
      <c r="LDB20" s="661"/>
      <c r="LDC20" s="661"/>
      <c r="LDD20" s="661"/>
      <c r="LDE20" s="661"/>
      <c r="LDF20" s="662"/>
      <c r="LDG20" s="660"/>
      <c r="LDH20" s="661"/>
      <c r="LDI20" s="661"/>
      <c r="LDJ20" s="661"/>
      <c r="LDK20" s="661"/>
      <c r="LDL20" s="661"/>
      <c r="LDM20" s="661"/>
      <c r="LDN20" s="661"/>
      <c r="LDO20" s="661"/>
      <c r="LDP20" s="661"/>
      <c r="LDQ20" s="661"/>
      <c r="LDR20" s="661"/>
      <c r="LDS20" s="661"/>
      <c r="LDT20" s="661"/>
      <c r="LDU20" s="661"/>
      <c r="LDV20" s="661"/>
      <c r="LDW20" s="661"/>
      <c r="LDX20" s="661"/>
      <c r="LDY20" s="661"/>
      <c r="LDZ20" s="661"/>
      <c r="LEA20" s="661"/>
      <c r="LEB20" s="661"/>
      <c r="LEC20" s="661"/>
      <c r="LED20" s="661"/>
      <c r="LEE20" s="661"/>
      <c r="LEF20" s="661"/>
      <c r="LEG20" s="661"/>
      <c r="LEH20" s="662"/>
      <c r="LEI20" s="660"/>
      <c r="LEJ20" s="661"/>
      <c r="LEK20" s="661"/>
      <c r="LEL20" s="661"/>
      <c r="LEM20" s="661"/>
      <c r="LEN20" s="661"/>
      <c r="LEO20" s="661"/>
      <c r="LEP20" s="661"/>
      <c r="LEQ20" s="661"/>
      <c r="LER20" s="661"/>
      <c r="LES20" s="661"/>
      <c r="LET20" s="661"/>
      <c r="LEU20" s="661"/>
      <c r="LEV20" s="661"/>
      <c r="LEW20" s="661"/>
      <c r="LEX20" s="661"/>
      <c r="LEY20" s="661"/>
      <c r="LEZ20" s="661"/>
      <c r="LFA20" s="661"/>
      <c r="LFB20" s="661"/>
      <c r="LFC20" s="661"/>
      <c r="LFD20" s="661"/>
      <c r="LFE20" s="661"/>
      <c r="LFF20" s="661"/>
      <c r="LFG20" s="661"/>
      <c r="LFH20" s="661"/>
      <c r="LFI20" s="661"/>
      <c r="LFJ20" s="662"/>
      <c r="LFK20" s="660"/>
      <c r="LFL20" s="661"/>
      <c r="LFM20" s="661"/>
      <c r="LFN20" s="661"/>
      <c r="LFO20" s="661"/>
      <c r="LFP20" s="661"/>
      <c r="LFQ20" s="661"/>
      <c r="LFR20" s="661"/>
      <c r="LFS20" s="661"/>
      <c r="LFT20" s="661"/>
      <c r="LFU20" s="661"/>
      <c r="LFV20" s="661"/>
      <c r="LFW20" s="661"/>
      <c r="LFX20" s="661"/>
      <c r="LFY20" s="661"/>
      <c r="LFZ20" s="661"/>
      <c r="LGA20" s="661"/>
      <c r="LGB20" s="661"/>
      <c r="LGC20" s="661"/>
      <c r="LGD20" s="661"/>
      <c r="LGE20" s="661"/>
      <c r="LGF20" s="661"/>
      <c r="LGG20" s="661"/>
      <c r="LGH20" s="661"/>
      <c r="LGI20" s="661"/>
      <c r="LGJ20" s="661"/>
      <c r="LGK20" s="661"/>
      <c r="LGL20" s="662"/>
      <c r="LGM20" s="660"/>
      <c r="LGN20" s="661"/>
      <c r="LGO20" s="661"/>
      <c r="LGP20" s="661"/>
      <c r="LGQ20" s="661"/>
      <c r="LGR20" s="661"/>
      <c r="LGS20" s="661"/>
      <c r="LGT20" s="661"/>
      <c r="LGU20" s="661"/>
      <c r="LGV20" s="661"/>
      <c r="LGW20" s="661"/>
      <c r="LGX20" s="661"/>
      <c r="LGY20" s="661"/>
      <c r="LGZ20" s="661"/>
      <c r="LHA20" s="661"/>
      <c r="LHB20" s="661"/>
      <c r="LHC20" s="661"/>
      <c r="LHD20" s="661"/>
      <c r="LHE20" s="661"/>
      <c r="LHF20" s="661"/>
      <c r="LHG20" s="661"/>
      <c r="LHH20" s="661"/>
      <c r="LHI20" s="661"/>
      <c r="LHJ20" s="661"/>
      <c r="LHK20" s="661"/>
      <c r="LHL20" s="661"/>
      <c r="LHM20" s="661"/>
      <c r="LHN20" s="662"/>
      <c r="LHO20" s="660"/>
      <c r="LHP20" s="661"/>
      <c r="LHQ20" s="661"/>
      <c r="LHR20" s="661"/>
      <c r="LHS20" s="661"/>
      <c r="LHT20" s="661"/>
      <c r="LHU20" s="661"/>
      <c r="LHV20" s="661"/>
      <c r="LHW20" s="661"/>
      <c r="LHX20" s="661"/>
      <c r="LHY20" s="661"/>
      <c r="LHZ20" s="661"/>
      <c r="LIA20" s="661"/>
      <c r="LIB20" s="661"/>
      <c r="LIC20" s="661"/>
      <c r="LID20" s="661"/>
      <c r="LIE20" s="661"/>
      <c r="LIF20" s="661"/>
      <c r="LIG20" s="661"/>
      <c r="LIH20" s="661"/>
      <c r="LII20" s="661"/>
      <c r="LIJ20" s="661"/>
      <c r="LIK20" s="661"/>
      <c r="LIL20" s="661"/>
      <c r="LIM20" s="661"/>
      <c r="LIN20" s="661"/>
      <c r="LIO20" s="661"/>
      <c r="LIP20" s="662"/>
      <c r="LIQ20" s="660"/>
      <c r="LIR20" s="661"/>
      <c r="LIS20" s="661"/>
      <c r="LIT20" s="661"/>
      <c r="LIU20" s="661"/>
      <c r="LIV20" s="661"/>
      <c r="LIW20" s="661"/>
      <c r="LIX20" s="661"/>
      <c r="LIY20" s="661"/>
      <c r="LIZ20" s="661"/>
      <c r="LJA20" s="661"/>
      <c r="LJB20" s="661"/>
      <c r="LJC20" s="661"/>
      <c r="LJD20" s="661"/>
      <c r="LJE20" s="661"/>
      <c r="LJF20" s="661"/>
      <c r="LJG20" s="661"/>
      <c r="LJH20" s="661"/>
      <c r="LJI20" s="661"/>
      <c r="LJJ20" s="661"/>
      <c r="LJK20" s="661"/>
      <c r="LJL20" s="661"/>
      <c r="LJM20" s="661"/>
      <c r="LJN20" s="661"/>
      <c r="LJO20" s="661"/>
      <c r="LJP20" s="661"/>
      <c r="LJQ20" s="661"/>
      <c r="LJR20" s="662"/>
      <c r="LJS20" s="660"/>
      <c r="LJT20" s="661"/>
      <c r="LJU20" s="661"/>
      <c r="LJV20" s="661"/>
      <c r="LJW20" s="661"/>
      <c r="LJX20" s="661"/>
      <c r="LJY20" s="661"/>
      <c r="LJZ20" s="661"/>
      <c r="LKA20" s="661"/>
      <c r="LKB20" s="661"/>
      <c r="LKC20" s="661"/>
      <c r="LKD20" s="661"/>
      <c r="LKE20" s="661"/>
      <c r="LKF20" s="661"/>
      <c r="LKG20" s="661"/>
      <c r="LKH20" s="661"/>
      <c r="LKI20" s="661"/>
      <c r="LKJ20" s="661"/>
      <c r="LKK20" s="661"/>
      <c r="LKL20" s="661"/>
      <c r="LKM20" s="661"/>
      <c r="LKN20" s="661"/>
      <c r="LKO20" s="661"/>
      <c r="LKP20" s="661"/>
      <c r="LKQ20" s="661"/>
      <c r="LKR20" s="661"/>
      <c r="LKS20" s="661"/>
      <c r="LKT20" s="662"/>
      <c r="LKU20" s="660"/>
      <c r="LKV20" s="661"/>
      <c r="LKW20" s="661"/>
      <c r="LKX20" s="661"/>
      <c r="LKY20" s="661"/>
      <c r="LKZ20" s="661"/>
      <c r="LLA20" s="661"/>
      <c r="LLB20" s="661"/>
      <c r="LLC20" s="661"/>
      <c r="LLD20" s="661"/>
      <c r="LLE20" s="661"/>
      <c r="LLF20" s="661"/>
      <c r="LLG20" s="661"/>
      <c r="LLH20" s="661"/>
      <c r="LLI20" s="661"/>
      <c r="LLJ20" s="661"/>
      <c r="LLK20" s="661"/>
      <c r="LLL20" s="661"/>
      <c r="LLM20" s="661"/>
      <c r="LLN20" s="661"/>
      <c r="LLO20" s="661"/>
      <c r="LLP20" s="661"/>
      <c r="LLQ20" s="661"/>
      <c r="LLR20" s="661"/>
      <c r="LLS20" s="661"/>
      <c r="LLT20" s="661"/>
      <c r="LLU20" s="661"/>
      <c r="LLV20" s="662"/>
      <c r="LLW20" s="660"/>
      <c r="LLX20" s="661"/>
      <c r="LLY20" s="661"/>
      <c r="LLZ20" s="661"/>
      <c r="LMA20" s="661"/>
      <c r="LMB20" s="661"/>
      <c r="LMC20" s="661"/>
      <c r="LMD20" s="661"/>
      <c r="LME20" s="661"/>
      <c r="LMF20" s="661"/>
      <c r="LMG20" s="661"/>
      <c r="LMH20" s="661"/>
      <c r="LMI20" s="661"/>
      <c r="LMJ20" s="661"/>
      <c r="LMK20" s="661"/>
      <c r="LML20" s="661"/>
      <c r="LMM20" s="661"/>
      <c r="LMN20" s="661"/>
      <c r="LMO20" s="661"/>
      <c r="LMP20" s="661"/>
      <c r="LMQ20" s="661"/>
      <c r="LMR20" s="661"/>
      <c r="LMS20" s="661"/>
      <c r="LMT20" s="661"/>
      <c r="LMU20" s="661"/>
      <c r="LMV20" s="661"/>
      <c r="LMW20" s="661"/>
      <c r="LMX20" s="662"/>
      <c r="LMY20" s="660"/>
      <c r="LMZ20" s="661"/>
      <c r="LNA20" s="661"/>
      <c r="LNB20" s="661"/>
      <c r="LNC20" s="661"/>
      <c r="LND20" s="661"/>
      <c r="LNE20" s="661"/>
      <c r="LNF20" s="661"/>
      <c r="LNG20" s="661"/>
      <c r="LNH20" s="661"/>
      <c r="LNI20" s="661"/>
      <c r="LNJ20" s="661"/>
      <c r="LNK20" s="661"/>
      <c r="LNL20" s="661"/>
      <c r="LNM20" s="661"/>
      <c r="LNN20" s="661"/>
      <c r="LNO20" s="661"/>
      <c r="LNP20" s="661"/>
      <c r="LNQ20" s="661"/>
      <c r="LNR20" s="661"/>
      <c r="LNS20" s="661"/>
      <c r="LNT20" s="661"/>
      <c r="LNU20" s="661"/>
      <c r="LNV20" s="661"/>
      <c r="LNW20" s="661"/>
      <c r="LNX20" s="661"/>
      <c r="LNY20" s="661"/>
      <c r="LNZ20" s="662"/>
      <c r="LOA20" s="660"/>
      <c r="LOB20" s="661"/>
      <c r="LOC20" s="661"/>
      <c r="LOD20" s="661"/>
      <c r="LOE20" s="661"/>
      <c r="LOF20" s="661"/>
      <c r="LOG20" s="661"/>
      <c r="LOH20" s="661"/>
      <c r="LOI20" s="661"/>
      <c r="LOJ20" s="661"/>
      <c r="LOK20" s="661"/>
      <c r="LOL20" s="661"/>
      <c r="LOM20" s="661"/>
      <c r="LON20" s="661"/>
      <c r="LOO20" s="661"/>
      <c r="LOP20" s="661"/>
      <c r="LOQ20" s="661"/>
      <c r="LOR20" s="661"/>
      <c r="LOS20" s="661"/>
      <c r="LOT20" s="661"/>
      <c r="LOU20" s="661"/>
      <c r="LOV20" s="661"/>
      <c r="LOW20" s="661"/>
      <c r="LOX20" s="661"/>
      <c r="LOY20" s="661"/>
      <c r="LOZ20" s="661"/>
      <c r="LPA20" s="661"/>
      <c r="LPB20" s="662"/>
      <c r="LPC20" s="660"/>
      <c r="LPD20" s="661"/>
      <c r="LPE20" s="661"/>
      <c r="LPF20" s="661"/>
      <c r="LPG20" s="661"/>
      <c r="LPH20" s="661"/>
      <c r="LPI20" s="661"/>
      <c r="LPJ20" s="661"/>
      <c r="LPK20" s="661"/>
      <c r="LPL20" s="661"/>
      <c r="LPM20" s="661"/>
      <c r="LPN20" s="661"/>
      <c r="LPO20" s="661"/>
      <c r="LPP20" s="661"/>
      <c r="LPQ20" s="661"/>
      <c r="LPR20" s="661"/>
      <c r="LPS20" s="661"/>
      <c r="LPT20" s="661"/>
      <c r="LPU20" s="661"/>
      <c r="LPV20" s="661"/>
      <c r="LPW20" s="661"/>
      <c r="LPX20" s="661"/>
      <c r="LPY20" s="661"/>
      <c r="LPZ20" s="661"/>
      <c r="LQA20" s="661"/>
      <c r="LQB20" s="661"/>
      <c r="LQC20" s="661"/>
      <c r="LQD20" s="662"/>
      <c r="LQE20" s="660"/>
      <c r="LQF20" s="661"/>
      <c r="LQG20" s="661"/>
      <c r="LQH20" s="661"/>
      <c r="LQI20" s="661"/>
      <c r="LQJ20" s="661"/>
      <c r="LQK20" s="661"/>
      <c r="LQL20" s="661"/>
      <c r="LQM20" s="661"/>
      <c r="LQN20" s="661"/>
      <c r="LQO20" s="661"/>
      <c r="LQP20" s="661"/>
      <c r="LQQ20" s="661"/>
      <c r="LQR20" s="661"/>
      <c r="LQS20" s="661"/>
      <c r="LQT20" s="661"/>
      <c r="LQU20" s="661"/>
      <c r="LQV20" s="661"/>
      <c r="LQW20" s="661"/>
      <c r="LQX20" s="661"/>
      <c r="LQY20" s="661"/>
      <c r="LQZ20" s="661"/>
      <c r="LRA20" s="661"/>
      <c r="LRB20" s="661"/>
      <c r="LRC20" s="661"/>
      <c r="LRD20" s="661"/>
      <c r="LRE20" s="661"/>
      <c r="LRF20" s="662"/>
      <c r="LRG20" s="660"/>
      <c r="LRH20" s="661"/>
      <c r="LRI20" s="661"/>
      <c r="LRJ20" s="661"/>
      <c r="LRK20" s="661"/>
      <c r="LRL20" s="661"/>
      <c r="LRM20" s="661"/>
      <c r="LRN20" s="661"/>
      <c r="LRO20" s="661"/>
      <c r="LRP20" s="661"/>
      <c r="LRQ20" s="661"/>
      <c r="LRR20" s="661"/>
      <c r="LRS20" s="661"/>
      <c r="LRT20" s="661"/>
      <c r="LRU20" s="661"/>
      <c r="LRV20" s="661"/>
      <c r="LRW20" s="661"/>
      <c r="LRX20" s="661"/>
      <c r="LRY20" s="661"/>
      <c r="LRZ20" s="661"/>
      <c r="LSA20" s="661"/>
      <c r="LSB20" s="661"/>
      <c r="LSC20" s="661"/>
      <c r="LSD20" s="661"/>
      <c r="LSE20" s="661"/>
      <c r="LSF20" s="661"/>
      <c r="LSG20" s="661"/>
      <c r="LSH20" s="662"/>
      <c r="LSI20" s="660"/>
      <c r="LSJ20" s="661"/>
      <c r="LSK20" s="661"/>
      <c r="LSL20" s="661"/>
      <c r="LSM20" s="661"/>
      <c r="LSN20" s="661"/>
      <c r="LSO20" s="661"/>
      <c r="LSP20" s="661"/>
      <c r="LSQ20" s="661"/>
      <c r="LSR20" s="661"/>
      <c r="LSS20" s="661"/>
      <c r="LST20" s="661"/>
      <c r="LSU20" s="661"/>
      <c r="LSV20" s="661"/>
      <c r="LSW20" s="661"/>
      <c r="LSX20" s="661"/>
      <c r="LSY20" s="661"/>
      <c r="LSZ20" s="661"/>
      <c r="LTA20" s="661"/>
      <c r="LTB20" s="661"/>
      <c r="LTC20" s="661"/>
      <c r="LTD20" s="661"/>
      <c r="LTE20" s="661"/>
      <c r="LTF20" s="661"/>
      <c r="LTG20" s="661"/>
      <c r="LTH20" s="661"/>
      <c r="LTI20" s="661"/>
      <c r="LTJ20" s="662"/>
      <c r="LTK20" s="660"/>
      <c r="LTL20" s="661"/>
      <c r="LTM20" s="661"/>
      <c r="LTN20" s="661"/>
      <c r="LTO20" s="661"/>
      <c r="LTP20" s="661"/>
      <c r="LTQ20" s="661"/>
      <c r="LTR20" s="661"/>
      <c r="LTS20" s="661"/>
      <c r="LTT20" s="661"/>
      <c r="LTU20" s="661"/>
      <c r="LTV20" s="661"/>
      <c r="LTW20" s="661"/>
      <c r="LTX20" s="661"/>
      <c r="LTY20" s="661"/>
      <c r="LTZ20" s="661"/>
      <c r="LUA20" s="661"/>
      <c r="LUB20" s="661"/>
      <c r="LUC20" s="661"/>
      <c r="LUD20" s="661"/>
      <c r="LUE20" s="661"/>
      <c r="LUF20" s="661"/>
      <c r="LUG20" s="661"/>
      <c r="LUH20" s="661"/>
      <c r="LUI20" s="661"/>
      <c r="LUJ20" s="661"/>
      <c r="LUK20" s="661"/>
      <c r="LUL20" s="662"/>
      <c r="LUM20" s="660"/>
      <c r="LUN20" s="661"/>
      <c r="LUO20" s="661"/>
      <c r="LUP20" s="661"/>
      <c r="LUQ20" s="661"/>
      <c r="LUR20" s="661"/>
      <c r="LUS20" s="661"/>
      <c r="LUT20" s="661"/>
      <c r="LUU20" s="661"/>
      <c r="LUV20" s="661"/>
      <c r="LUW20" s="661"/>
      <c r="LUX20" s="661"/>
      <c r="LUY20" s="661"/>
      <c r="LUZ20" s="661"/>
      <c r="LVA20" s="661"/>
      <c r="LVB20" s="661"/>
      <c r="LVC20" s="661"/>
      <c r="LVD20" s="661"/>
      <c r="LVE20" s="661"/>
      <c r="LVF20" s="661"/>
      <c r="LVG20" s="661"/>
      <c r="LVH20" s="661"/>
      <c r="LVI20" s="661"/>
      <c r="LVJ20" s="661"/>
      <c r="LVK20" s="661"/>
      <c r="LVL20" s="661"/>
      <c r="LVM20" s="661"/>
      <c r="LVN20" s="662"/>
      <c r="LVO20" s="660"/>
      <c r="LVP20" s="661"/>
      <c r="LVQ20" s="661"/>
      <c r="LVR20" s="661"/>
      <c r="LVS20" s="661"/>
      <c r="LVT20" s="661"/>
      <c r="LVU20" s="661"/>
      <c r="LVV20" s="661"/>
      <c r="LVW20" s="661"/>
      <c r="LVX20" s="661"/>
      <c r="LVY20" s="661"/>
      <c r="LVZ20" s="661"/>
      <c r="LWA20" s="661"/>
      <c r="LWB20" s="661"/>
      <c r="LWC20" s="661"/>
      <c r="LWD20" s="661"/>
      <c r="LWE20" s="661"/>
      <c r="LWF20" s="661"/>
      <c r="LWG20" s="661"/>
      <c r="LWH20" s="661"/>
      <c r="LWI20" s="661"/>
      <c r="LWJ20" s="661"/>
      <c r="LWK20" s="661"/>
      <c r="LWL20" s="661"/>
      <c r="LWM20" s="661"/>
      <c r="LWN20" s="661"/>
      <c r="LWO20" s="661"/>
      <c r="LWP20" s="662"/>
      <c r="LWQ20" s="660"/>
      <c r="LWR20" s="661"/>
      <c r="LWS20" s="661"/>
      <c r="LWT20" s="661"/>
      <c r="LWU20" s="661"/>
      <c r="LWV20" s="661"/>
      <c r="LWW20" s="661"/>
      <c r="LWX20" s="661"/>
      <c r="LWY20" s="661"/>
      <c r="LWZ20" s="661"/>
      <c r="LXA20" s="661"/>
      <c r="LXB20" s="661"/>
      <c r="LXC20" s="661"/>
      <c r="LXD20" s="661"/>
      <c r="LXE20" s="661"/>
      <c r="LXF20" s="661"/>
      <c r="LXG20" s="661"/>
      <c r="LXH20" s="661"/>
      <c r="LXI20" s="661"/>
      <c r="LXJ20" s="661"/>
      <c r="LXK20" s="661"/>
      <c r="LXL20" s="661"/>
      <c r="LXM20" s="661"/>
      <c r="LXN20" s="661"/>
      <c r="LXO20" s="661"/>
      <c r="LXP20" s="661"/>
      <c r="LXQ20" s="661"/>
      <c r="LXR20" s="662"/>
      <c r="LXS20" s="660"/>
      <c r="LXT20" s="661"/>
      <c r="LXU20" s="661"/>
      <c r="LXV20" s="661"/>
      <c r="LXW20" s="661"/>
      <c r="LXX20" s="661"/>
      <c r="LXY20" s="661"/>
      <c r="LXZ20" s="661"/>
      <c r="LYA20" s="661"/>
      <c r="LYB20" s="661"/>
      <c r="LYC20" s="661"/>
      <c r="LYD20" s="661"/>
      <c r="LYE20" s="661"/>
      <c r="LYF20" s="661"/>
      <c r="LYG20" s="661"/>
      <c r="LYH20" s="661"/>
      <c r="LYI20" s="661"/>
      <c r="LYJ20" s="661"/>
      <c r="LYK20" s="661"/>
      <c r="LYL20" s="661"/>
      <c r="LYM20" s="661"/>
      <c r="LYN20" s="661"/>
      <c r="LYO20" s="661"/>
      <c r="LYP20" s="661"/>
      <c r="LYQ20" s="661"/>
      <c r="LYR20" s="661"/>
      <c r="LYS20" s="661"/>
      <c r="LYT20" s="662"/>
      <c r="LYU20" s="660"/>
      <c r="LYV20" s="661"/>
      <c r="LYW20" s="661"/>
      <c r="LYX20" s="661"/>
      <c r="LYY20" s="661"/>
      <c r="LYZ20" s="661"/>
      <c r="LZA20" s="661"/>
      <c r="LZB20" s="661"/>
      <c r="LZC20" s="661"/>
      <c r="LZD20" s="661"/>
      <c r="LZE20" s="661"/>
      <c r="LZF20" s="661"/>
      <c r="LZG20" s="661"/>
      <c r="LZH20" s="661"/>
      <c r="LZI20" s="661"/>
      <c r="LZJ20" s="661"/>
      <c r="LZK20" s="661"/>
      <c r="LZL20" s="661"/>
      <c r="LZM20" s="661"/>
      <c r="LZN20" s="661"/>
      <c r="LZO20" s="661"/>
      <c r="LZP20" s="661"/>
      <c r="LZQ20" s="661"/>
      <c r="LZR20" s="661"/>
      <c r="LZS20" s="661"/>
      <c r="LZT20" s="661"/>
      <c r="LZU20" s="661"/>
      <c r="LZV20" s="662"/>
      <c r="LZW20" s="660"/>
      <c r="LZX20" s="661"/>
      <c r="LZY20" s="661"/>
      <c r="LZZ20" s="661"/>
      <c r="MAA20" s="661"/>
      <c r="MAB20" s="661"/>
      <c r="MAC20" s="661"/>
      <c r="MAD20" s="661"/>
      <c r="MAE20" s="661"/>
      <c r="MAF20" s="661"/>
      <c r="MAG20" s="661"/>
      <c r="MAH20" s="661"/>
      <c r="MAI20" s="661"/>
      <c r="MAJ20" s="661"/>
      <c r="MAK20" s="661"/>
      <c r="MAL20" s="661"/>
      <c r="MAM20" s="661"/>
      <c r="MAN20" s="661"/>
      <c r="MAO20" s="661"/>
      <c r="MAP20" s="661"/>
      <c r="MAQ20" s="661"/>
      <c r="MAR20" s="661"/>
      <c r="MAS20" s="661"/>
      <c r="MAT20" s="661"/>
      <c r="MAU20" s="661"/>
      <c r="MAV20" s="661"/>
      <c r="MAW20" s="661"/>
      <c r="MAX20" s="662"/>
      <c r="MAY20" s="660"/>
      <c r="MAZ20" s="661"/>
      <c r="MBA20" s="661"/>
      <c r="MBB20" s="661"/>
      <c r="MBC20" s="661"/>
      <c r="MBD20" s="661"/>
      <c r="MBE20" s="661"/>
      <c r="MBF20" s="661"/>
      <c r="MBG20" s="661"/>
      <c r="MBH20" s="661"/>
      <c r="MBI20" s="661"/>
      <c r="MBJ20" s="661"/>
      <c r="MBK20" s="661"/>
      <c r="MBL20" s="661"/>
      <c r="MBM20" s="661"/>
      <c r="MBN20" s="661"/>
      <c r="MBO20" s="661"/>
      <c r="MBP20" s="661"/>
      <c r="MBQ20" s="661"/>
      <c r="MBR20" s="661"/>
      <c r="MBS20" s="661"/>
      <c r="MBT20" s="661"/>
      <c r="MBU20" s="661"/>
      <c r="MBV20" s="661"/>
      <c r="MBW20" s="661"/>
      <c r="MBX20" s="661"/>
      <c r="MBY20" s="661"/>
      <c r="MBZ20" s="662"/>
      <c r="MCA20" s="660"/>
      <c r="MCB20" s="661"/>
      <c r="MCC20" s="661"/>
      <c r="MCD20" s="661"/>
      <c r="MCE20" s="661"/>
      <c r="MCF20" s="661"/>
      <c r="MCG20" s="661"/>
      <c r="MCH20" s="661"/>
      <c r="MCI20" s="661"/>
      <c r="MCJ20" s="661"/>
      <c r="MCK20" s="661"/>
      <c r="MCL20" s="661"/>
      <c r="MCM20" s="661"/>
      <c r="MCN20" s="661"/>
      <c r="MCO20" s="661"/>
      <c r="MCP20" s="661"/>
      <c r="MCQ20" s="661"/>
      <c r="MCR20" s="661"/>
      <c r="MCS20" s="661"/>
      <c r="MCT20" s="661"/>
      <c r="MCU20" s="661"/>
      <c r="MCV20" s="661"/>
      <c r="MCW20" s="661"/>
      <c r="MCX20" s="661"/>
      <c r="MCY20" s="661"/>
      <c r="MCZ20" s="661"/>
      <c r="MDA20" s="661"/>
      <c r="MDB20" s="662"/>
      <c r="MDC20" s="660"/>
      <c r="MDD20" s="661"/>
      <c r="MDE20" s="661"/>
      <c r="MDF20" s="661"/>
      <c r="MDG20" s="661"/>
      <c r="MDH20" s="661"/>
      <c r="MDI20" s="661"/>
      <c r="MDJ20" s="661"/>
      <c r="MDK20" s="661"/>
      <c r="MDL20" s="661"/>
      <c r="MDM20" s="661"/>
      <c r="MDN20" s="661"/>
      <c r="MDO20" s="661"/>
      <c r="MDP20" s="661"/>
      <c r="MDQ20" s="661"/>
      <c r="MDR20" s="661"/>
      <c r="MDS20" s="661"/>
      <c r="MDT20" s="661"/>
      <c r="MDU20" s="661"/>
      <c r="MDV20" s="661"/>
      <c r="MDW20" s="661"/>
      <c r="MDX20" s="661"/>
      <c r="MDY20" s="661"/>
      <c r="MDZ20" s="661"/>
      <c r="MEA20" s="661"/>
      <c r="MEB20" s="661"/>
      <c r="MEC20" s="661"/>
      <c r="MED20" s="662"/>
      <c r="MEE20" s="660"/>
      <c r="MEF20" s="661"/>
      <c r="MEG20" s="661"/>
      <c r="MEH20" s="661"/>
      <c r="MEI20" s="661"/>
      <c r="MEJ20" s="661"/>
      <c r="MEK20" s="661"/>
      <c r="MEL20" s="661"/>
      <c r="MEM20" s="661"/>
      <c r="MEN20" s="661"/>
      <c r="MEO20" s="661"/>
      <c r="MEP20" s="661"/>
      <c r="MEQ20" s="661"/>
      <c r="MER20" s="661"/>
      <c r="MES20" s="661"/>
      <c r="MET20" s="661"/>
      <c r="MEU20" s="661"/>
      <c r="MEV20" s="661"/>
      <c r="MEW20" s="661"/>
      <c r="MEX20" s="661"/>
      <c r="MEY20" s="661"/>
      <c r="MEZ20" s="661"/>
      <c r="MFA20" s="661"/>
      <c r="MFB20" s="661"/>
      <c r="MFC20" s="661"/>
      <c r="MFD20" s="661"/>
      <c r="MFE20" s="661"/>
      <c r="MFF20" s="662"/>
      <c r="MFG20" s="660"/>
      <c r="MFH20" s="661"/>
      <c r="MFI20" s="661"/>
      <c r="MFJ20" s="661"/>
      <c r="MFK20" s="661"/>
      <c r="MFL20" s="661"/>
      <c r="MFM20" s="661"/>
      <c r="MFN20" s="661"/>
      <c r="MFO20" s="661"/>
      <c r="MFP20" s="661"/>
      <c r="MFQ20" s="661"/>
      <c r="MFR20" s="661"/>
      <c r="MFS20" s="661"/>
      <c r="MFT20" s="661"/>
      <c r="MFU20" s="661"/>
      <c r="MFV20" s="661"/>
      <c r="MFW20" s="661"/>
      <c r="MFX20" s="661"/>
      <c r="MFY20" s="661"/>
      <c r="MFZ20" s="661"/>
      <c r="MGA20" s="661"/>
      <c r="MGB20" s="661"/>
      <c r="MGC20" s="661"/>
      <c r="MGD20" s="661"/>
      <c r="MGE20" s="661"/>
      <c r="MGF20" s="661"/>
      <c r="MGG20" s="661"/>
      <c r="MGH20" s="662"/>
      <c r="MGI20" s="660"/>
      <c r="MGJ20" s="661"/>
      <c r="MGK20" s="661"/>
      <c r="MGL20" s="661"/>
      <c r="MGM20" s="661"/>
      <c r="MGN20" s="661"/>
      <c r="MGO20" s="661"/>
      <c r="MGP20" s="661"/>
      <c r="MGQ20" s="661"/>
      <c r="MGR20" s="661"/>
      <c r="MGS20" s="661"/>
      <c r="MGT20" s="661"/>
      <c r="MGU20" s="661"/>
      <c r="MGV20" s="661"/>
      <c r="MGW20" s="661"/>
      <c r="MGX20" s="661"/>
      <c r="MGY20" s="661"/>
      <c r="MGZ20" s="661"/>
      <c r="MHA20" s="661"/>
      <c r="MHB20" s="661"/>
      <c r="MHC20" s="661"/>
      <c r="MHD20" s="661"/>
      <c r="MHE20" s="661"/>
      <c r="MHF20" s="661"/>
      <c r="MHG20" s="661"/>
      <c r="MHH20" s="661"/>
      <c r="MHI20" s="661"/>
      <c r="MHJ20" s="662"/>
      <c r="MHK20" s="660"/>
      <c r="MHL20" s="661"/>
      <c r="MHM20" s="661"/>
      <c r="MHN20" s="661"/>
      <c r="MHO20" s="661"/>
      <c r="MHP20" s="661"/>
      <c r="MHQ20" s="661"/>
      <c r="MHR20" s="661"/>
      <c r="MHS20" s="661"/>
      <c r="MHT20" s="661"/>
      <c r="MHU20" s="661"/>
      <c r="MHV20" s="661"/>
      <c r="MHW20" s="661"/>
      <c r="MHX20" s="661"/>
      <c r="MHY20" s="661"/>
      <c r="MHZ20" s="661"/>
      <c r="MIA20" s="661"/>
      <c r="MIB20" s="661"/>
      <c r="MIC20" s="661"/>
      <c r="MID20" s="661"/>
      <c r="MIE20" s="661"/>
      <c r="MIF20" s="661"/>
      <c r="MIG20" s="661"/>
      <c r="MIH20" s="661"/>
      <c r="MII20" s="661"/>
      <c r="MIJ20" s="661"/>
      <c r="MIK20" s="661"/>
      <c r="MIL20" s="662"/>
      <c r="MIM20" s="660"/>
      <c r="MIN20" s="661"/>
      <c r="MIO20" s="661"/>
      <c r="MIP20" s="661"/>
      <c r="MIQ20" s="661"/>
      <c r="MIR20" s="661"/>
      <c r="MIS20" s="661"/>
      <c r="MIT20" s="661"/>
      <c r="MIU20" s="661"/>
      <c r="MIV20" s="661"/>
      <c r="MIW20" s="661"/>
      <c r="MIX20" s="661"/>
      <c r="MIY20" s="661"/>
      <c r="MIZ20" s="661"/>
      <c r="MJA20" s="661"/>
      <c r="MJB20" s="661"/>
      <c r="MJC20" s="661"/>
      <c r="MJD20" s="661"/>
      <c r="MJE20" s="661"/>
      <c r="MJF20" s="661"/>
      <c r="MJG20" s="661"/>
      <c r="MJH20" s="661"/>
      <c r="MJI20" s="661"/>
      <c r="MJJ20" s="661"/>
      <c r="MJK20" s="661"/>
      <c r="MJL20" s="661"/>
      <c r="MJM20" s="661"/>
      <c r="MJN20" s="662"/>
      <c r="MJO20" s="660"/>
      <c r="MJP20" s="661"/>
      <c r="MJQ20" s="661"/>
      <c r="MJR20" s="661"/>
      <c r="MJS20" s="661"/>
      <c r="MJT20" s="661"/>
      <c r="MJU20" s="661"/>
      <c r="MJV20" s="661"/>
      <c r="MJW20" s="661"/>
      <c r="MJX20" s="661"/>
      <c r="MJY20" s="661"/>
      <c r="MJZ20" s="661"/>
      <c r="MKA20" s="661"/>
      <c r="MKB20" s="661"/>
      <c r="MKC20" s="661"/>
      <c r="MKD20" s="661"/>
      <c r="MKE20" s="661"/>
      <c r="MKF20" s="661"/>
      <c r="MKG20" s="661"/>
      <c r="MKH20" s="661"/>
      <c r="MKI20" s="661"/>
      <c r="MKJ20" s="661"/>
      <c r="MKK20" s="661"/>
      <c r="MKL20" s="661"/>
      <c r="MKM20" s="661"/>
      <c r="MKN20" s="661"/>
      <c r="MKO20" s="661"/>
      <c r="MKP20" s="662"/>
      <c r="MKQ20" s="660"/>
      <c r="MKR20" s="661"/>
      <c r="MKS20" s="661"/>
      <c r="MKT20" s="661"/>
      <c r="MKU20" s="661"/>
      <c r="MKV20" s="661"/>
      <c r="MKW20" s="661"/>
      <c r="MKX20" s="661"/>
      <c r="MKY20" s="661"/>
      <c r="MKZ20" s="661"/>
      <c r="MLA20" s="661"/>
      <c r="MLB20" s="661"/>
      <c r="MLC20" s="661"/>
      <c r="MLD20" s="661"/>
      <c r="MLE20" s="661"/>
      <c r="MLF20" s="661"/>
      <c r="MLG20" s="661"/>
      <c r="MLH20" s="661"/>
      <c r="MLI20" s="661"/>
      <c r="MLJ20" s="661"/>
      <c r="MLK20" s="661"/>
      <c r="MLL20" s="661"/>
      <c r="MLM20" s="661"/>
      <c r="MLN20" s="661"/>
      <c r="MLO20" s="661"/>
      <c r="MLP20" s="661"/>
      <c r="MLQ20" s="661"/>
      <c r="MLR20" s="662"/>
      <c r="MLS20" s="660"/>
      <c r="MLT20" s="661"/>
      <c r="MLU20" s="661"/>
      <c r="MLV20" s="661"/>
      <c r="MLW20" s="661"/>
      <c r="MLX20" s="661"/>
      <c r="MLY20" s="661"/>
      <c r="MLZ20" s="661"/>
      <c r="MMA20" s="661"/>
      <c r="MMB20" s="661"/>
      <c r="MMC20" s="661"/>
      <c r="MMD20" s="661"/>
      <c r="MME20" s="661"/>
      <c r="MMF20" s="661"/>
      <c r="MMG20" s="661"/>
      <c r="MMH20" s="661"/>
      <c r="MMI20" s="661"/>
      <c r="MMJ20" s="661"/>
      <c r="MMK20" s="661"/>
      <c r="MML20" s="661"/>
      <c r="MMM20" s="661"/>
      <c r="MMN20" s="661"/>
      <c r="MMO20" s="661"/>
      <c r="MMP20" s="661"/>
      <c r="MMQ20" s="661"/>
      <c r="MMR20" s="661"/>
      <c r="MMS20" s="661"/>
      <c r="MMT20" s="662"/>
      <c r="MMU20" s="660"/>
      <c r="MMV20" s="661"/>
      <c r="MMW20" s="661"/>
      <c r="MMX20" s="661"/>
      <c r="MMY20" s="661"/>
      <c r="MMZ20" s="661"/>
      <c r="MNA20" s="661"/>
      <c r="MNB20" s="661"/>
      <c r="MNC20" s="661"/>
      <c r="MND20" s="661"/>
      <c r="MNE20" s="661"/>
      <c r="MNF20" s="661"/>
      <c r="MNG20" s="661"/>
      <c r="MNH20" s="661"/>
      <c r="MNI20" s="661"/>
      <c r="MNJ20" s="661"/>
      <c r="MNK20" s="661"/>
      <c r="MNL20" s="661"/>
      <c r="MNM20" s="661"/>
      <c r="MNN20" s="661"/>
      <c r="MNO20" s="661"/>
      <c r="MNP20" s="661"/>
      <c r="MNQ20" s="661"/>
      <c r="MNR20" s="661"/>
      <c r="MNS20" s="661"/>
      <c r="MNT20" s="661"/>
      <c r="MNU20" s="661"/>
      <c r="MNV20" s="662"/>
      <c r="MNW20" s="660"/>
      <c r="MNX20" s="661"/>
      <c r="MNY20" s="661"/>
      <c r="MNZ20" s="661"/>
      <c r="MOA20" s="661"/>
      <c r="MOB20" s="661"/>
      <c r="MOC20" s="661"/>
      <c r="MOD20" s="661"/>
      <c r="MOE20" s="661"/>
      <c r="MOF20" s="661"/>
      <c r="MOG20" s="661"/>
      <c r="MOH20" s="661"/>
      <c r="MOI20" s="661"/>
      <c r="MOJ20" s="661"/>
      <c r="MOK20" s="661"/>
      <c r="MOL20" s="661"/>
      <c r="MOM20" s="661"/>
      <c r="MON20" s="661"/>
      <c r="MOO20" s="661"/>
      <c r="MOP20" s="661"/>
      <c r="MOQ20" s="661"/>
      <c r="MOR20" s="661"/>
      <c r="MOS20" s="661"/>
      <c r="MOT20" s="661"/>
      <c r="MOU20" s="661"/>
      <c r="MOV20" s="661"/>
      <c r="MOW20" s="661"/>
      <c r="MOX20" s="662"/>
      <c r="MOY20" s="660"/>
      <c r="MOZ20" s="661"/>
      <c r="MPA20" s="661"/>
      <c r="MPB20" s="661"/>
      <c r="MPC20" s="661"/>
      <c r="MPD20" s="661"/>
      <c r="MPE20" s="661"/>
      <c r="MPF20" s="661"/>
      <c r="MPG20" s="661"/>
      <c r="MPH20" s="661"/>
      <c r="MPI20" s="661"/>
      <c r="MPJ20" s="661"/>
      <c r="MPK20" s="661"/>
      <c r="MPL20" s="661"/>
      <c r="MPM20" s="661"/>
      <c r="MPN20" s="661"/>
      <c r="MPO20" s="661"/>
      <c r="MPP20" s="661"/>
      <c r="MPQ20" s="661"/>
      <c r="MPR20" s="661"/>
      <c r="MPS20" s="661"/>
      <c r="MPT20" s="661"/>
      <c r="MPU20" s="661"/>
      <c r="MPV20" s="661"/>
      <c r="MPW20" s="661"/>
      <c r="MPX20" s="661"/>
      <c r="MPY20" s="661"/>
      <c r="MPZ20" s="662"/>
      <c r="MQA20" s="660"/>
      <c r="MQB20" s="661"/>
      <c r="MQC20" s="661"/>
      <c r="MQD20" s="661"/>
      <c r="MQE20" s="661"/>
      <c r="MQF20" s="661"/>
      <c r="MQG20" s="661"/>
      <c r="MQH20" s="661"/>
      <c r="MQI20" s="661"/>
      <c r="MQJ20" s="661"/>
      <c r="MQK20" s="661"/>
      <c r="MQL20" s="661"/>
      <c r="MQM20" s="661"/>
      <c r="MQN20" s="661"/>
      <c r="MQO20" s="661"/>
      <c r="MQP20" s="661"/>
      <c r="MQQ20" s="661"/>
      <c r="MQR20" s="661"/>
      <c r="MQS20" s="661"/>
      <c r="MQT20" s="661"/>
      <c r="MQU20" s="661"/>
      <c r="MQV20" s="661"/>
      <c r="MQW20" s="661"/>
      <c r="MQX20" s="661"/>
      <c r="MQY20" s="661"/>
      <c r="MQZ20" s="661"/>
      <c r="MRA20" s="661"/>
      <c r="MRB20" s="662"/>
      <c r="MRC20" s="660"/>
      <c r="MRD20" s="661"/>
      <c r="MRE20" s="661"/>
      <c r="MRF20" s="661"/>
      <c r="MRG20" s="661"/>
      <c r="MRH20" s="661"/>
      <c r="MRI20" s="661"/>
      <c r="MRJ20" s="661"/>
      <c r="MRK20" s="661"/>
      <c r="MRL20" s="661"/>
      <c r="MRM20" s="661"/>
      <c r="MRN20" s="661"/>
      <c r="MRO20" s="661"/>
      <c r="MRP20" s="661"/>
      <c r="MRQ20" s="661"/>
      <c r="MRR20" s="661"/>
      <c r="MRS20" s="661"/>
      <c r="MRT20" s="661"/>
      <c r="MRU20" s="661"/>
      <c r="MRV20" s="661"/>
      <c r="MRW20" s="661"/>
      <c r="MRX20" s="661"/>
      <c r="MRY20" s="661"/>
      <c r="MRZ20" s="661"/>
      <c r="MSA20" s="661"/>
      <c r="MSB20" s="661"/>
      <c r="MSC20" s="661"/>
      <c r="MSD20" s="662"/>
      <c r="MSE20" s="660"/>
      <c r="MSF20" s="661"/>
      <c r="MSG20" s="661"/>
      <c r="MSH20" s="661"/>
      <c r="MSI20" s="661"/>
      <c r="MSJ20" s="661"/>
      <c r="MSK20" s="661"/>
      <c r="MSL20" s="661"/>
      <c r="MSM20" s="661"/>
      <c r="MSN20" s="661"/>
      <c r="MSO20" s="661"/>
      <c r="MSP20" s="661"/>
      <c r="MSQ20" s="661"/>
      <c r="MSR20" s="661"/>
      <c r="MSS20" s="661"/>
      <c r="MST20" s="661"/>
      <c r="MSU20" s="661"/>
      <c r="MSV20" s="661"/>
      <c r="MSW20" s="661"/>
      <c r="MSX20" s="661"/>
      <c r="MSY20" s="661"/>
      <c r="MSZ20" s="661"/>
      <c r="MTA20" s="661"/>
      <c r="MTB20" s="661"/>
      <c r="MTC20" s="661"/>
      <c r="MTD20" s="661"/>
      <c r="MTE20" s="661"/>
      <c r="MTF20" s="662"/>
      <c r="MTG20" s="660"/>
      <c r="MTH20" s="661"/>
      <c r="MTI20" s="661"/>
      <c r="MTJ20" s="661"/>
      <c r="MTK20" s="661"/>
      <c r="MTL20" s="661"/>
      <c r="MTM20" s="661"/>
      <c r="MTN20" s="661"/>
      <c r="MTO20" s="661"/>
      <c r="MTP20" s="661"/>
      <c r="MTQ20" s="661"/>
      <c r="MTR20" s="661"/>
      <c r="MTS20" s="661"/>
      <c r="MTT20" s="661"/>
      <c r="MTU20" s="661"/>
      <c r="MTV20" s="661"/>
      <c r="MTW20" s="661"/>
      <c r="MTX20" s="661"/>
      <c r="MTY20" s="661"/>
      <c r="MTZ20" s="661"/>
      <c r="MUA20" s="661"/>
      <c r="MUB20" s="661"/>
      <c r="MUC20" s="661"/>
      <c r="MUD20" s="661"/>
      <c r="MUE20" s="661"/>
      <c r="MUF20" s="661"/>
      <c r="MUG20" s="661"/>
      <c r="MUH20" s="662"/>
      <c r="MUI20" s="660"/>
      <c r="MUJ20" s="661"/>
      <c r="MUK20" s="661"/>
      <c r="MUL20" s="661"/>
      <c r="MUM20" s="661"/>
      <c r="MUN20" s="661"/>
      <c r="MUO20" s="661"/>
      <c r="MUP20" s="661"/>
      <c r="MUQ20" s="661"/>
      <c r="MUR20" s="661"/>
      <c r="MUS20" s="661"/>
      <c r="MUT20" s="661"/>
      <c r="MUU20" s="661"/>
      <c r="MUV20" s="661"/>
      <c r="MUW20" s="661"/>
      <c r="MUX20" s="661"/>
      <c r="MUY20" s="661"/>
      <c r="MUZ20" s="661"/>
      <c r="MVA20" s="661"/>
      <c r="MVB20" s="661"/>
      <c r="MVC20" s="661"/>
      <c r="MVD20" s="661"/>
      <c r="MVE20" s="661"/>
      <c r="MVF20" s="661"/>
      <c r="MVG20" s="661"/>
      <c r="MVH20" s="661"/>
      <c r="MVI20" s="661"/>
      <c r="MVJ20" s="662"/>
      <c r="MVK20" s="660"/>
      <c r="MVL20" s="661"/>
      <c r="MVM20" s="661"/>
      <c r="MVN20" s="661"/>
      <c r="MVO20" s="661"/>
      <c r="MVP20" s="661"/>
      <c r="MVQ20" s="661"/>
      <c r="MVR20" s="661"/>
      <c r="MVS20" s="661"/>
      <c r="MVT20" s="661"/>
      <c r="MVU20" s="661"/>
      <c r="MVV20" s="661"/>
      <c r="MVW20" s="661"/>
      <c r="MVX20" s="661"/>
      <c r="MVY20" s="661"/>
      <c r="MVZ20" s="661"/>
      <c r="MWA20" s="661"/>
      <c r="MWB20" s="661"/>
      <c r="MWC20" s="661"/>
      <c r="MWD20" s="661"/>
      <c r="MWE20" s="661"/>
      <c r="MWF20" s="661"/>
      <c r="MWG20" s="661"/>
      <c r="MWH20" s="661"/>
      <c r="MWI20" s="661"/>
      <c r="MWJ20" s="661"/>
      <c r="MWK20" s="661"/>
      <c r="MWL20" s="662"/>
      <c r="MWM20" s="660"/>
      <c r="MWN20" s="661"/>
      <c r="MWO20" s="661"/>
      <c r="MWP20" s="661"/>
      <c r="MWQ20" s="661"/>
      <c r="MWR20" s="661"/>
      <c r="MWS20" s="661"/>
      <c r="MWT20" s="661"/>
      <c r="MWU20" s="661"/>
      <c r="MWV20" s="661"/>
      <c r="MWW20" s="661"/>
      <c r="MWX20" s="661"/>
      <c r="MWY20" s="661"/>
      <c r="MWZ20" s="661"/>
      <c r="MXA20" s="661"/>
      <c r="MXB20" s="661"/>
      <c r="MXC20" s="661"/>
      <c r="MXD20" s="661"/>
      <c r="MXE20" s="661"/>
      <c r="MXF20" s="661"/>
      <c r="MXG20" s="661"/>
      <c r="MXH20" s="661"/>
      <c r="MXI20" s="661"/>
      <c r="MXJ20" s="661"/>
      <c r="MXK20" s="661"/>
      <c r="MXL20" s="661"/>
      <c r="MXM20" s="661"/>
      <c r="MXN20" s="662"/>
      <c r="MXO20" s="660"/>
      <c r="MXP20" s="661"/>
      <c r="MXQ20" s="661"/>
      <c r="MXR20" s="661"/>
      <c r="MXS20" s="661"/>
      <c r="MXT20" s="661"/>
      <c r="MXU20" s="661"/>
      <c r="MXV20" s="661"/>
      <c r="MXW20" s="661"/>
      <c r="MXX20" s="661"/>
      <c r="MXY20" s="661"/>
      <c r="MXZ20" s="661"/>
      <c r="MYA20" s="661"/>
      <c r="MYB20" s="661"/>
      <c r="MYC20" s="661"/>
      <c r="MYD20" s="661"/>
      <c r="MYE20" s="661"/>
      <c r="MYF20" s="661"/>
      <c r="MYG20" s="661"/>
      <c r="MYH20" s="661"/>
      <c r="MYI20" s="661"/>
      <c r="MYJ20" s="661"/>
      <c r="MYK20" s="661"/>
      <c r="MYL20" s="661"/>
      <c r="MYM20" s="661"/>
      <c r="MYN20" s="661"/>
      <c r="MYO20" s="661"/>
      <c r="MYP20" s="662"/>
      <c r="MYQ20" s="660"/>
      <c r="MYR20" s="661"/>
      <c r="MYS20" s="661"/>
      <c r="MYT20" s="661"/>
      <c r="MYU20" s="661"/>
      <c r="MYV20" s="661"/>
      <c r="MYW20" s="661"/>
      <c r="MYX20" s="661"/>
      <c r="MYY20" s="661"/>
      <c r="MYZ20" s="661"/>
      <c r="MZA20" s="661"/>
      <c r="MZB20" s="661"/>
      <c r="MZC20" s="661"/>
      <c r="MZD20" s="661"/>
      <c r="MZE20" s="661"/>
      <c r="MZF20" s="661"/>
      <c r="MZG20" s="661"/>
      <c r="MZH20" s="661"/>
      <c r="MZI20" s="661"/>
      <c r="MZJ20" s="661"/>
      <c r="MZK20" s="661"/>
      <c r="MZL20" s="661"/>
      <c r="MZM20" s="661"/>
      <c r="MZN20" s="661"/>
      <c r="MZO20" s="661"/>
      <c r="MZP20" s="661"/>
      <c r="MZQ20" s="661"/>
      <c r="MZR20" s="662"/>
      <c r="MZS20" s="660"/>
      <c r="MZT20" s="661"/>
      <c r="MZU20" s="661"/>
      <c r="MZV20" s="661"/>
      <c r="MZW20" s="661"/>
      <c r="MZX20" s="661"/>
      <c r="MZY20" s="661"/>
      <c r="MZZ20" s="661"/>
      <c r="NAA20" s="661"/>
      <c r="NAB20" s="661"/>
      <c r="NAC20" s="661"/>
      <c r="NAD20" s="661"/>
      <c r="NAE20" s="661"/>
      <c r="NAF20" s="661"/>
      <c r="NAG20" s="661"/>
      <c r="NAH20" s="661"/>
      <c r="NAI20" s="661"/>
      <c r="NAJ20" s="661"/>
      <c r="NAK20" s="661"/>
      <c r="NAL20" s="661"/>
      <c r="NAM20" s="661"/>
      <c r="NAN20" s="661"/>
      <c r="NAO20" s="661"/>
      <c r="NAP20" s="661"/>
      <c r="NAQ20" s="661"/>
      <c r="NAR20" s="661"/>
      <c r="NAS20" s="661"/>
      <c r="NAT20" s="662"/>
      <c r="NAU20" s="660"/>
      <c r="NAV20" s="661"/>
      <c r="NAW20" s="661"/>
      <c r="NAX20" s="661"/>
      <c r="NAY20" s="661"/>
      <c r="NAZ20" s="661"/>
      <c r="NBA20" s="661"/>
      <c r="NBB20" s="661"/>
      <c r="NBC20" s="661"/>
      <c r="NBD20" s="661"/>
      <c r="NBE20" s="661"/>
      <c r="NBF20" s="661"/>
      <c r="NBG20" s="661"/>
      <c r="NBH20" s="661"/>
      <c r="NBI20" s="661"/>
      <c r="NBJ20" s="661"/>
      <c r="NBK20" s="661"/>
      <c r="NBL20" s="661"/>
      <c r="NBM20" s="661"/>
      <c r="NBN20" s="661"/>
      <c r="NBO20" s="661"/>
      <c r="NBP20" s="661"/>
      <c r="NBQ20" s="661"/>
      <c r="NBR20" s="661"/>
      <c r="NBS20" s="661"/>
      <c r="NBT20" s="661"/>
      <c r="NBU20" s="661"/>
      <c r="NBV20" s="662"/>
      <c r="NBW20" s="660"/>
      <c r="NBX20" s="661"/>
      <c r="NBY20" s="661"/>
      <c r="NBZ20" s="661"/>
      <c r="NCA20" s="661"/>
      <c r="NCB20" s="661"/>
      <c r="NCC20" s="661"/>
      <c r="NCD20" s="661"/>
      <c r="NCE20" s="661"/>
      <c r="NCF20" s="661"/>
      <c r="NCG20" s="661"/>
      <c r="NCH20" s="661"/>
      <c r="NCI20" s="661"/>
      <c r="NCJ20" s="661"/>
      <c r="NCK20" s="661"/>
      <c r="NCL20" s="661"/>
      <c r="NCM20" s="661"/>
      <c r="NCN20" s="661"/>
      <c r="NCO20" s="661"/>
      <c r="NCP20" s="661"/>
      <c r="NCQ20" s="661"/>
      <c r="NCR20" s="661"/>
      <c r="NCS20" s="661"/>
      <c r="NCT20" s="661"/>
      <c r="NCU20" s="661"/>
      <c r="NCV20" s="661"/>
      <c r="NCW20" s="661"/>
      <c r="NCX20" s="662"/>
      <c r="NCY20" s="660"/>
      <c r="NCZ20" s="661"/>
      <c r="NDA20" s="661"/>
      <c r="NDB20" s="661"/>
      <c r="NDC20" s="661"/>
      <c r="NDD20" s="661"/>
      <c r="NDE20" s="661"/>
      <c r="NDF20" s="661"/>
      <c r="NDG20" s="661"/>
      <c r="NDH20" s="661"/>
      <c r="NDI20" s="661"/>
      <c r="NDJ20" s="661"/>
      <c r="NDK20" s="661"/>
      <c r="NDL20" s="661"/>
      <c r="NDM20" s="661"/>
      <c r="NDN20" s="661"/>
      <c r="NDO20" s="661"/>
      <c r="NDP20" s="661"/>
      <c r="NDQ20" s="661"/>
      <c r="NDR20" s="661"/>
      <c r="NDS20" s="661"/>
      <c r="NDT20" s="661"/>
      <c r="NDU20" s="661"/>
      <c r="NDV20" s="661"/>
      <c r="NDW20" s="661"/>
      <c r="NDX20" s="661"/>
      <c r="NDY20" s="661"/>
      <c r="NDZ20" s="662"/>
      <c r="NEA20" s="660"/>
      <c r="NEB20" s="661"/>
      <c r="NEC20" s="661"/>
      <c r="NED20" s="661"/>
      <c r="NEE20" s="661"/>
      <c r="NEF20" s="661"/>
      <c r="NEG20" s="661"/>
      <c r="NEH20" s="661"/>
      <c r="NEI20" s="661"/>
      <c r="NEJ20" s="661"/>
      <c r="NEK20" s="661"/>
      <c r="NEL20" s="661"/>
      <c r="NEM20" s="661"/>
      <c r="NEN20" s="661"/>
      <c r="NEO20" s="661"/>
      <c r="NEP20" s="661"/>
      <c r="NEQ20" s="661"/>
      <c r="NER20" s="661"/>
      <c r="NES20" s="661"/>
      <c r="NET20" s="661"/>
      <c r="NEU20" s="661"/>
      <c r="NEV20" s="661"/>
      <c r="NEW20" s="661"/>
      <c r="NEX20" s="661"/>
      <c r="NEY20" s="661"/>
      <c r="NEZ20" s="661"/>
      <c r="NFA20" s="661"/>
      <c r="NFB20" s="662"/>
      <c r="NFC20" s="660"/>
      <c r="NFD20" s="661"/>
      <c r="NFE20" s="661"/>
      <c r="NFF20" s="661"/>
      <c r="NFG20" s="661"/>
      <c r="NFH20" s="661"/>
      <c r="NFI20" s="661"/>
      <c r="NFJ20" s="661"/>
      <c r="NFK20" s="661"/>
      <c r="NFL20" s="661"/>
      <c r="NFM20" s="661"/>
      <c r="NFN20" s="661"/>
      <c r="NFO20" s="661"/>
      <c r="NFP20" s="661"/>
      <c r="NFQ20" s="661"/>
      <c r="NFR20" s="661"/>
      <c r="NFS20" s="661"/>
      <c r="NFT20" s="661"/>
      <c r="NFU20" s="661"/>
      <c r="NFV20" s="661"/>
      <c r="NFW20" s="661"/>
      <c r="NFX20" s="661"/>
      <c r="NFY20" s="661"/>
      <c r="NFZ20" s="661"/>
      <c r="NGA20" s="661"/>
      <c r="NGB20" s="661"/>
      <c r="NGC20" s="661"/>
      <c r="NGD20" s="662"/>
      <c r="NGE20" s="660"/>
      <c r="NGF20" s="661"/>
      <c r="NGG20" s="661"/>
      <c r="NGH20" s="661"/>
      <c r="NGI20" s="661"/>
      <c r="NGJ20" s="661"/>
      <c r="NGK20" s="661"/>
      <c r="NGL20" s="661"/>
      <c r="NGM20" s="661"/>
      <c r="NGN20" s="661"/>
      <c r="NGO20" s="661"/>
      <c r="NGP20" s="661"/>
      <c r="NGQ20" s="661"/>
      <c r="NGR20" s="661"/>
      <c r="NGS20" s="661"/>
      <c r="NGT20" s="661"/>
      <c r="NGU20" s="661"/>
      <c r="NGV20" s="661"/>
      <c r="NGW20" s="661"/>
      <c r="NGX20" s="661"/>
      <c r="NGY20" s="661"/>
      <c r="NGZ20" s="661"/>
      <c r="NHA20" s="661"/>
      <c r="NHB20" s="661"/>
      <c r="NHC20" s="661"/>
      <c r="NHD20" s="661"/>
      <c r="NHE20" s="661"/>
      <c r="NHF20" s="662"/>
      <c r="NHG20" s="660"/>
      <c r="NHH20" s="661"/>
      <c r="NHI20" s="661"/>
      <c r="NHJ20" s="661"/>
      <c r="NHK20" s="661"/>
      <c r="NHL20" s="661"/>
      <c r="NHM20" s="661"/>
      <c r="NHN20" s="661"/>
      <c r="NHO20" s="661"/>
      <c r="NHP20" s="661"/>
      <c r="NHQ20" s="661"/>
      <c r="NHR20" s="661"/>
      <c r="NHS20" s="661"/>
      <c r="NHT20" s="661"/>
      <c r="NHU20" s="661"/>
      <c r="NHV20" s="661"/>
      <c r="NHW20" s="661"/>
      <c r="NHX20" s="661"/>
      <c r="NHY20" s="661"/>
      <c r="NHZ20" s="661"/>
      <c r="NIA20" s="661"/>
      <c r="NIB20" s="661"/>
      <c r="NIC20" s="661"/>
      <c r="NID20" s="661"/>
      <c r="NIE20" s="661"/>
      <c r="NIF20" s="661"/>
      <c r="NIG20" s="661"/>
      <c r="NIH20" s="662"/>
      <c r="NII20" s="660"/>
      <c r="NIJ20" s="661"/>
      <c r="NIK20" s="661"/>
      <c r="NIL20" s="661"/>
      <c r="NIM20" s="661"/>
      <c r="NIN20" s="661"/>
      <c r="NIO20" s="661"/>
      <c r="NIP20" s="661"/>
      <c r="NIQ20" s="661"/>
      <c r="NIR20" s="661"/>
      <c r="NIS20" s="661"/>
      <c r="NIT20" s="661"/>
      <c r="NIU20" s="661"/>
      <c r="NIV20" s="661"/>
      <c r="NIW20" s="661"/>
      <c r="NIX20" s="661"/>
      <c r="NIY20" s="661"/>
      <c r="NIZ20" s="661"/>
      <c r="NJA20" s="661"/>
      <c r="NJB20" s="661"/>
      <c r="NJC20" s="661"/>
      <c r="NJD20" s="661"/>
      <c r="NJE20" s="661"/>
      <c r="NJF20" s="661"/>
      <c r="NJG20" s="661"/>
      <c r="NJH20" s="661"/>
      <c r="NJI20" s="661"/>
      <c r="NJJ20" s="662"/>
      <c r="NJK20" s="660"/>
      <c r="NJL20" s="661"/>
      <c r="NJM20" s="661"/>
      <c r="NJN20" s="661"/>
      <c r="NJO20" s="661"/>
      <c r="NJP20" s="661"/>
      <c r="NJQ20" s="661"/>
      <c r="NJR20" s="661"/>
      <c r="NJS20" s="661"/>
      <c r="NJT20" s="661"/>
      <c r="NJU20" s="661"/>
      <c r="NJV20" s="661"/>
      <c r="NJW20" s="661"/>
      <c r="NJX20" s="661"/>
      <c r="NJY20" s="661"/>
      <c r="NJZ20" s="661"/>
      <c r="NKA20" s="661"/>
      <c r="NKB20" s="661"/>
      <c r="NKC20" s="661"/>
      <c r="NKD20" s="661"/>
      <c r="NKE20" s="661"/>
      <c r="NKF20" s="661"/>
      <c r="NKG20" s="661"/>
      <c r="NKH20" s="661"/>
      <c r="NKI20" s="661"/>
      <c r="NKJ20" s="661"/>
      <c r="NKK20" s="661"/>
      <c r="NKL20" s="662"/>
      <c r="NKM20" s="660"/>
      <c r="NKN20" s="661"/>
      <c r="NKO20" s="661"/>
      <c r="NKP20" s="661"/>
      <c r="NKQ20" s="661"/>
      <c r="NKR20" s="661"/>
      <c r="NKS20" s="661"/>
      <c r="NKT20" s="661"/>
      <c r="NKU20" s="661"/>
      <c r="NKV20" s="661"/>
      <c r="NKW20" s="661"/>
      <c r="NKX20" s="661"/>
      <c r="NKY20" s="661"/>
      <c r="NKZ20" s="661"/>
      <c r="NLA20" s="661"/>
      <c r="NLB20" s="661"/>
      <c r="NLC20" s="661"/>
      <c r="NLD20" s="661"/>
      <c r="NLE20" s="661"/>
      <c r="NLF20" s="661"/>
      <c r="NLG20" s="661"/>
      <c r="NLH20" s="661"/>
      <c r="NLI20" s="661"/>
      <c r="NLJ20" s="661"/>
      <c r="NLK20" s="661"/>
      <c r="NLL20" s="661"/>
      <c r="NLM20" s="661"/>
      <c r="NLN20" s="662"/>
      <c r="NLO20" s="660"/>
      <c r="NLP20" s="661"/>
      <c r="NLQ20" s="661"/>
      <c r="NLR20" s="661"/>
      <c r="NLS20" s="661"/>
      <c r="NLT20" s="661"/>
      <c r="NLU20" s="661"/>
      <c r="NLV20" s="661"/>
      <c r="NLW20" s="661"/>
      <c r="NLX20" s="661"/>
      <c r="NLY20" s="661"/>
      <c r="NLZ20" s="661"/>
      <c r="NMA20" s="661"/>
      <c r="NMB20" s="661"/>
      <c r="NMC20" s="661"/>
      <c r="NMD20" s="661"/>
      <c r="NME20" s="661"/>
      <c r="NMF20" s="661"/>
      <c r="NMG20" s="661"/>
      <c r="NMH20" s="661"/>
      <c r="NMI20" s="661"/>
      <c r="NMJ20" s="661"/>
      <c r="NMK20" s="661"/>
      <c r="NML20" s="661"/>
      <c r="NMM20" s="661"/>
      <c r="NMN20" s="661"/>
      <c r="NMO20" s="661"/>
      <c r="NMP20" s="662"/>
      <c r="NMQ20" s="660"/>
      <c r="NMR20" s="661"/>
      <c r="NMS20" s="661"/>
      <c r="NMT20" s="661"/>
      <c r="NMU20" s="661"/>
      <c r="NMV20" s="661"/>
      <c r="NMW20" s="661"/>
      <c r="NMX20" s="661"/>
      <c r="NMY20" s="661"/>
      <c r="NMZ20" s="661"/>
      <c r="NNA20" s="661"/>
      <c r="NNB20" s="661"/>
      <c r="NNC20" s="661"/>
      <c r="NND20" s="661"/>
      <c r="NNE20" s="661"/>
      <c r="NNF20" s="661"/>
      <c r="NNG20" s="661"/>
      <c r="NNH20" s="661"/>
      <c r="NNI20" s="661"/>
      <c r="NNJ20" s="661"/>
      <c r="NNK20" s="661"/>
      <c r="NNL20" s="661"/>
      <c r="NNM20" s="661"/>
      <c r="NNN20" s="661"/>
      <c r="NNO20" s="661"/>
      <c r="NNP20" s="661"/>
      <c r="NNQ20" s="661"/>
      <c r="NNR20" s="662"/>
      <c r="NNS20" s="660"/>
      <c r="NNT20" s="661"/>
      <c r="NNU20" s="661"/>
      <c r="NNV20" s="661"/>
      <c r="NNW20" s="661"/>
      <c r="NNX20" s="661"/>
      <c r="NNY20" s="661"/>
      <c r="NNZ20" s="661"/>
      <c r="NOA20" s="661"/>
      <c r="NOB20" s="661"/>
      <c r="NOC20" s="661"/>
      <c r="NOD20" s="661"/>
      <c r="NOE20" s="661"/>
      <c r="NOF20" s="661"/>
      <c r="NOG20" s="661"/>
      <c r="NOH20" s="661"/>
      <c r="NOI20" s="661"/>
      <c r="NOJ20" s="661"/>
      <c r="NOK20" s="661"/>
      <c r="NOL20" s="661"/>
      <c r="NOM20" s="661"/>
      <c r="NON20" s="661"/>
      <c r="NOO20" s="661"/>
      <c r="NOP20" s="661"/>
      <c r="NOQ20" s="661"/>
      <c r="NOR20" s="661"/>
      <c r="NOS20" s="661"/>
      <c r="NOT20" s="662"/>
      <c r="NOU20" s="660"/>
      <c r="NOV20" s="661"/>
      <c r="NOW20" s="661"/>
      <c r="NOX20" s="661"/>
      <c r="NOY20" s="661"/>
      <c r="NOZ20" s="661"/>
      <c r="NPA20" s="661"/>
      <c r="NPB20" s="661"/>
      <c r="NPC20" s="661"/>
      <c r="NPD20" s="661"/>
      <c r="NPE20" s="661"/>
      <c r="NPF20" s="661"/>
      <c r="NPG20" s="661"/>
      <c r="NPH20" s="661"/>
      <c r="NPI20" s="661"/>
      <c r="NPJ20" s="661"/>
      <c r="NPK20" s="661"/>
      <c r="NPL20" s="661"/>
      <c r="NPM20" s="661"/>
      <c r="NPN20" s="661"/>
      <c r="NPO20" s="661"/>
      <c r="NPP20" s="661"/>
      <c r="NPQ20" s="661"/>
      <c r="NPR20" s="661"/>
      <c r="NPS20" s="661"/>
      <c r="NPT20" s="661"/>
      <c r="NPU20" s="661"/>
      <c r="NPV20" s="662"/>
      <c r="NPW20" s="660"/>
      <c r="NPX20" s="661"/>
      <c r="NPY20" s="661"/>
      <c r="NPZ20" s="661"/>
      <c r="NQA20" s="661"/>
      <c r="NQB20" s="661"/>
      <c r="NQC20" s="661"/>
      <c r="NQD20" s="661"/>
      <c r="NQE20" s="661"/>
      <c r="NQF20" s="661"/>
      <c r="NQG20" s="661"/>
      <c r="NQH20" s="661"/>
      <c r="NQI20" s="661"/>
      <c r="NQJ20" s="661"/>
      <c r="NQK20" s="661"/>
      <c r="NQL20" s="661"/>
      <c r="NQM20" s="661"/>
      <c r="NQN20" s="661"/>
      <c r="NQO20" s="661"/>
      <c r="NQP20" s="661"/>
      <c r="NQQ20" s="661"/>
      <c r="NQR20" s="661"/>
      <c r="NQS20" s="661"/>
      <c r="NQT20" s="661"/>
      <c r="NQU20" s="661"/>
      <c r="NQV20" s="661"/>
      <c r="NQW20" s="661"/>
      <c r="NQX20" s="662"/>
      <c r="NQY20" s="660"/>
      <c r="NQZ20" s="661"/>
      <c r="NRA20" s="661"/>
      <c r="NRB20" s="661"/>
      <c r="NRC20" s="661"/>
      <c r="NRD20" s="661"/>
      <c r="NRE20" s="661"/>
      <c r="NRF20" s="661"/>
      <c r="NRG20" s="661"/>
      <c r="NRH20" s="661"/>
      <c r="NRI20" s="661"/>
      <c r="NRJ20" s="661"/>
      <c r="NRK20" s="661"/>
      <c r="NRL20" s="661"/>
      <c r="NRM20" s="661"/>
      <c r="NRN20" s="661"/>
      <c r="NRO20" s="661"/>
      <c r="NRP20" s="661"/>
      <c r="NRQ20" s="661"/>
      <c r="NRR20" s="661"/>
      <c r="NRS20" s="661"/>
      <c r="NRT20" s="661"/>
      <c r="NRU20" s="661"/>
      <c r="NRV20" s="661"/>
      <c r="NRW20" s="661"/>
      <c r="NRX20" s="661"/>
      <c r="NRY20" s="661"/>
      <c r="NRZ20" s="662"/>
      <c r="NSA20" s="660"/>
      <c r="NSB20" s="661"/>
      <c r="NSC20" s="661"/>
      <c r="NSD20" s="661"/>
      <c r="NSE20" s="661"/>
      <c r="NSF20" s="661"/>
      <c r="NSG20" s="661"/>
      <c r="NSH20" s="661"/>
      <c r="NSI20" s="661"/>
      <c r="NSJ20" s="661"/>
      <c r="NSK20" s="661"/>
      <c r="NSL20" s="661"/>
      <c r="NSM20" s="661"/>
      <c r="NSN20" s="661"/>
      <c r="NSO20" s="661"/>
      <c r="NSP20" s="661"/>
      <c r="NSQ20" s="661"/>
      <c r="NSR20" s="661"/>
      <c r="NSS20" s="661"/>
      <c r="NST20" s="661"/>
      <c r="NSU20" s="661"/>
      <c r="NSV20" s="661"/>
      <c r="NSW20" s="661"/>
      <c r="NSX20" s="661"/>
      <c r="NSY20" s="661"/>
      <c r="NSZ20" s="661"/>
      <c r="NTA20" s="661"/>
      <c r="NTB20" s="662"/>
      <c r="NTC20" s="660"/>
      <c r="NTD20" s="661"/>
      <c r="NTE20" s="661"/>
      <c r="NTF20" s="661"/>
      <c r="NTG20" s="661"/>
      <c r="NTH20" s="661"/>
      <c r="NTI20" s="661"/>
      <c r="NTJ20" s="661"/>
      <c r="NTK20" s="661"/>
      <c r="NTL20" s="661"/>
      <c r="NTM20" s="661"/>
      <c r="NTN20" s="661"/>
      <c r="NTO20" s="661"/>
      <c r="NTP20" s="661"/>
      <c r="NTQ20" s="661"/>
      <c r="NTR20" s="661"/>
      <c r="NTS20" s="661"/>
      <c r="NTT20" s="661"/>
      <c r="NTU20" s="661"/>
      <c r="NTV20" s="661"/>
      <c r="NTW20" s="661"/>
      <c r="NTX20" s="661"/>
      <c r="NTY20" s="661"/>
      <c r="NTZ20" s="661"/>
      <c r="NUA20" s="661"/>
      <c r="NUB20" s="661"/>
      <c r="NUC20" s="661"/>
      <c r="NUD20" s="662"/>
      <c r="NUE20" s="660"/>
      <c r="NUF20" s="661"/>
      <c r="NUG20" s="661"/>
      <c r="NUH20" s="661"/>
      <c r="NUI20" s="661"/>
      <c r="NUJ20" s="661"/>
      <c r="NUK20" s="661"/>
      <c r="NUL20" s="661"/>
      <c r="NUM20" s="661"/>
      <c r="NUN20" s="661"/>
      <c r="NUO20" s="661"/>
      <c r="NUP20" s="661"/>
      <c r="NUQ20" s="661"/>
      <c r="NUR20" s="661"/>
      <c r="NUS20" s="661"/>
      <c r="NUT20" s="661"/>
      <c r="NUU20" s="661"/>
      <c r="NUV20" s="661"/>
      <c r="NUW20" s="661"/>
      <c r="NUX20" s="661"/>
      <c r="NUY20" s="661"/>
      <c r="NUZ20" s="661"/>
      <c r="NVA20" s="661"/>
      <c r="NVB20" s="661"/>
      <c r="NVC20" s="661"/>
      <c r="NVD20" s="661"/>
      <c r="NVE20" s="661"/>
      <c r="NVF20" s="662"/>
      <c r="NVG20" s="660"/>
      <c r="NVH20" s="661"/>
      <c r="NVI20" s="661"/>
      <c r="NVJ20" s="661"/>
      <c r="NVK20" s="661"/>
      <c r="NVL20" s="661"/>
      <c r="NVM20" s="661"/>
      <c r="NVN20" s="661"/>
      <c r="NVO20" s="661"/>
      <c r="NVP20" s="661"/>
      <c r="NVQ20" s="661"/>
      <c r="NVR20" s="661"/>
      <c r="NVS20" s="661"/>
      <c r="NVT20" s="661"/>
      <c r="NVU20" s="661"/>
      <c r="NVV20" s="661"/>
      <c r="NVW20" s="661"/>
      <c r="NVX20" s="661"/>
      <c r="NVY20" s="661"/>
      <c r="NVZ20" s="661"/>
      <c r="NWA20" s="661"/>
      <c r="NWB20" s="661"/>
      <c r="NWC20" s="661"/>
      <c r="NWD20" s="661"/>
      <c r="NWE20" s="661"/>
      <c r="NWF20" s="661"/>
      <c r="NWG20" s="661"/>
      <c r="NWH20" s="662"/>
      <c r="NWI20" s="660"/>
      <c r="NWJ20" s="661"/>
      <c r="NWK20" s="661"/>
      <c r="NWL20" s="661"/>
      <c r="NWM20" s="661"/>
      <c r="NWN20" s="661"/>
      <c r="NWO20" s="661"/>
      <c r="NWP20" s="661"/>
      <c r="NWQ20" s="661"/>
      <c r="NWR20" s="661"/>
      <c r="NWS20" s="661"/>
      <c r="NWT20" s="661"/>
      <c r="NWU20" s="661"/>
      <c r="NWV20" s="661"/>
      <c r="NWW20" s="661"/>
      <c r="NWX20" s="661"/>
      <c r="NWY20" s="661"/>
      <c r="NWZ20" s="661"/>
      <c r="NXA20" s="661"/>
      <c r="NXB20" s="661"/>
      <c r="NXC20" s="661"/>
      <c r="NXD20" s="661"/>
      <c r="NXE20" s="661"/>
      <c r="NXF20" s="661"/>
      <c r="NXG20" s="661"/>
      <c r="NXH20" s="661"/>
      <c r="NXI20" s="661"/>
      <c r="NXJ20" s="662"/>
      <c r="NXK20" s="660"/>
      <c r="NXL20" s="661"/>
      <c r="NXM20" s="661"/>
      <c r="NXN20" s="661"/>
      <c r="NXO20" s="661"/>
      <c r="NXP20" s="661"/>
      <c r="NXQ20" s="661"/>
      <c r="NXR20" s="661"/>
      <c r="NXS20" s="661"/>
      <c r="NXT20" s="661"/>
      <c r="NXU20" s="661"/>
      <c r="NXV20" s="661"/>
      <c r="NXW20" s="661"/>
      <c r="NXX20" s="661"/>
      <c r="NXY20" s="661"/>
      <c r="NXZ20" s="661"/>
      <c r="NYA20" s="661"/>
      <c r="NYB20" s="661"/>
      <c r="NYC20" s="661"/>
      <c r="NYD20" s="661"/>
      <c r="NYE20" s="661"/>
      <c r="NYF20" s="661"/>
      <c r="NYG20" s="661"/>
      <c r="NYH20" s="661"/>
      <c r="NYI20" s="661"/>
      <c r="NYJ20" s="661"/>
      <c r="NYK20" s="661"/>
      <c r="NYL20" s="662"/>
      <c r="NYM20" s="660"/>
      <c r="NYN20" s="661"/>
      <c r="NYO20" s="661"/>
      <c r="NYP20" s="661"/>
      <c r="NYQ20" s="661"/>
      <c r="NYR20" s="661"/>
      <c r="NYS20" s="661"/>
      <c r="NYT20" s="661"/>
      <c r="NYU20" s="661"/>
      <c r="NYV20" s="661"/>
      <c r="NYW20" s="661"/>
      <c r="NYX20" s="661"/>
      <c r="NYY20" s="661"/>
      <c r="NYZ20" s="661"/>
      <c r="NZA20" s="661"/>
      <c r="NZB20" s="661"/>
      <c r="NZC20" s="661"/>
      <c r="NZD20" s="661"/>
      <c r="NZE20" s="661"/>
      <c r="NZF20" s="661"/>
      <c r="NZG20" s="661"/>
      <c r="NZH20" s="661"/>
      <c r="NZI20" s="661"/>
      <c r="NZJ20" s="661"/>
      <c r="NZK20" s="661"/>
      <c r="NZL20" s="661"/>
      <c r="NZM20" s="661"/>
      <c r="NZN20" s="662"/>
      <c r="NZO20" s="660"/>
      <c r="NZP20" s="661"/>
      <c r="NZQ20" s="661"/>
      <c r="NZR20" s="661"/>
      <c r="NZS20" s="661"/>
      <c r="NZT20" s="661"/>
      <c r="NZU20" s="661"/>
      <c r="NZV20" s="661"/>
      <c r="NZW20" s="661"/>
      <c r="NZX20" s="661"/>
      <c r="NZY20" s="661"/>
      <c r="NZZ20" s="661"/>
      <c r="OAA20" s="661"/>
      <c r="OAB20" s="661"/>
      <c r="OAC20" s="661"/>
      <c r="OAD20" s="661"/>
      <c r="OAE20" s="661"/>
      <c r="OAF20" s="661"/>
      <c r="OAG20" s="661"/>
      <c r="OAH20" s="661"/>
      <c r="OAI20" s="661"/>
      <c r="OAJ20" s="661"/>
      <c r="OAK20" s="661"/>
      <c r="OAL20" s="661"/>
      <c r="OAM20" s="661"/>
      <c r="OAN20" s="661"/>
      <c r="OAO20" s="661"/>
      <c r="OAP20" s="662"/>
      <c r="OAQ20" s="660"/>
      <c r="OAR20" s="661"/>
      <c r="OAS20" s="661"/>
      <c r="OAT20" s="661"/>
      <c r="OAU20" s="661"/>
      <c r="OAV20" s="661"/>
      <c r="OAW20" s="661"/>
      <c r="OAX20" s="661"/>
      <c r="OAY20" s="661"/>
      <c r="OAZ20" s="661"/>
      <c r="OBA20" s="661"/>
      <c r="OBB20" s="661"/>
      <c r="OBC20" s="661"/>
      <c r="OBD20" s="661"/>
      <c r="OBE20" s="661"/>
      <c r="OBF20" s="661"/>
      <c r="OBG20" s="661"/>
      <c r="OBH20" s="661"/>
      <c r="OBI20" s="661"/>
      <c r="OBJ20" s="661"/>
      <c r="OBK20" s="661"/>
      <c r="OBL20" s="661"/>
      <c r="OBM20" s="661"/>
      <c r="OBN20" s="661"/>
      <c r="OBO20" s="661"/>
      <c r="OBP20" s="661"/>
      <c r="OBQ20" s="661"/>
      <c r="OBR20" s="662"/>
      <c r="OBS20" s="660"/>
      <c r="OBT20" s="661"/>
      <c r="OBU20" s="661"/>
      <c r="OBV20" s="661"/>
      <c r="OBW20" s="661"/>
      <c r="OBX20" s="661"/>
      <c r="OBY20" s="661"/>
      <c r="OBZ20" s="661"/>
      <c r="OCA20" s="661"/>
      <c r="OCB20" s="661"/>
      <c r="OCC20" s="661"/>
      <c r="OCD20" s="661"/>
      <c r="OCE20" s="661"/>
      <c r="OCF20" s="661"/>
      <c r="OCG20" s="661"/>
      <c r="OCH20" s="661"/>
      <c r="OCI20" s="661"/>
      <c r="OCJ20" s="661"/>
      <c r="OCK20" s="661"/>
      <c r="OCL20" s="661"/>
      <c r="OCM20" s="661"/>
      <c r="OCN20" s="661"/>
      <c r="OCO20" s="661"/>
      <c r="OCP20" s="661"/>
      <c r="OCQ20" s="661"/>
      <c r="OCR20" s="661"/>
      <c r="OCS20" s="661"/>
      <c r="OCT20" s="662"/>
      <c r="OCU20" s="660"/>
      <c r="OCV20" s="661"/>
      <c r="OCW20" s="661"/>
      <c r="OCX20" s="661"/>
      <c r="OCY20" s="661"/>
      <c r="OCZ20" s="661"/>
      <c r="ODA20" s="661"/>
      <c r="ODB20" s="661"/>
      <c r="ODC20" s="661"/>
      <c r="ODD20" s="661"/>
      <c r="ODE20" s="661"/>
      <c r="ODF20" s="661"/>
      <c r="ODG20" s="661"/>
      <c r="ODH20" s="661"/>
      <c r="ODI20" s="661"/>
      <c r="ODJ20" s="661"/>
      <c r="ODK20" s="661"/>
      <c r="ODL20" s="661"/>
      <c r="ODM20" s="661"/>
      <c r="ODN20" s="661"/>
      <c r="ODO20" s="661"/>
      <c r="ODP20" s="661"/>
      <c r="ODQ20" s="661"/>
      <c r="ODR20" s="661"/>
      <c r="ODS20" s="661"/>
      <c r="ODT20" s="661"/>
      <c r="ODU20" s="661"/>
      <c r="ODV20" s="662"/>
      <c r="ODW20" s="660"/>
      <c r="ODX20" s="661"/>
      <c r="ODY20" s="661"/>
      <c r="ODZ20" s="661"/>
      <c r="OEA20" s="661"/>
      <c r="OEB20" s="661"/>
      <c r="OEC20" s="661"/>
      <c r="OED20" s="661"/>
      <c r="OEE20" s="661"/>
      <c r="OEF20" s="661"/>
      <c r="OEG20" s="661"/>
      <c r="OEH20" s="661"/>
      <c r="OEI20" s="661"/>
      <c r="OEJ20" s="661"/>
      <c r="OEK20" s="661"/>
      <c r="OEL20" s="661"/>
      <c r="OEM20" s="661"/>
      <c r="OEN20" s="661"/>
      <c r="OEO20" s="661"/>
      <c r="OEP20" s="661"/>
      <c r="OEQ20" s="661"/>
      <c r="OER20" s="661"/>
      <c r="OES20" s="661"/>
      <c r="OET20" s="661"/>
      <c r="OEU20" s="661"/>
      <c r="OEV20" s="661"/>
      <c r="OEW20" s="661"/>
      <c r="OEX20" s="662"/>
      <c r="OEY20" s="660"/>
      <c r="OEZ20" s="661"/>
      <c r="OFA20" s="661"/>
      <c r="OFB20" s="661"/>
      <c r="OFC20" s="661"/>
      <c r="OFD20" s="661"/>
      <c r="OFE20" s="661"/>
      <c r="OFF20" s="661"/>
      <c r="OFG20" s="661"/>
      <c r="OFH20" s="661"/>
      <c r="OFI20" s="661"/>
      <c r="OFJ20" s="661"/>
      <c r="OFK20" s="661"/>
      <c r="OFL20" s="661"/>
      <c r="OFM20" s="661"/>
      <c r="OFN20" s="661"/>
      <c r="OFO20" s="661"/>
      <c r="OFP20" s="661"/>
      <c r="OFQ20" s="661"/>
      <c r="OFR20" s="661"/>
      <c r="OFS20" s="661"/>
      <c r="OFT20" s="661"/>
      <c r="OFU20" s="661"/>
      <c r="OFV20" s="661"/>
      <c r="OFW20" s="661"/>
      <c r="OFX20" s="661"/>
      <c r="OFY20" s="661"/>
      <c r="OFZ20" s="662"/>
      <c r="OGA20" s="660"/>
      <c r="OGB20" s="661"/>
      <c r="OGC20" s="661"/>
      <c r="OGD20" s="661"/>
      <c r="OGE20" s="661"/>
      <c r="OGF20" s="661"/>
      <c r="OGG20" s="661"/>
      <c r="OGH20" s="661"/>
      <c r="OGI20" s="661"/>
      <c r="OGJ20" s="661"/>
      <c r="OGK20" s="661"/>
      <c r="OGL20" s="661"/>
      <c r="OGM20" s="661"/>
      <c r="OGN20" s="661"/>
      <c r="OGO20" s="661"/>
      <c r="OGP20" s="661"/>
      <c r="OGQ20" s="661"/>
      <c r="OGR20" s="661"/>
      <c r="OGS20" s="661"/>
      <c r="OGT20" s="661"/>
      <c r="OGU20" s="661"/>
      <c r="OGV20" s="661"/>
      <c r="OGW20" s="661"/>
      <c r="OGX20" s="661"/>
      <c r="OGY20" s="661"/>
      <c r="OGZ20" s="661"/>
      <c r="OHA20" s="661"/>
      <c r="OHB20" s="662"/>
      <c r="OHC20" s="660"/>
      <c r="OHD20" s="661"/>
      <c r="OHE20" s="661"/>
      <c r="OHF20" s="661"/>
      <c r="OHG20" s="661"/>
      <c r="OHH20" s="661"/>
      <c r="OHI20" s="661"/>
      <c r="OHJ20" s="661"/>
      <c r="OHK20" s="661"/>
      <c r="OHL20" s="661"/>
      <c r="OHM20" s="661"/>
      <c r="OHN20" s="661"/>
      <c r="OHO20" s="661"/>
      <c r="OHP20" s="661"/>
      <c r="OHQ20" s="661"/>
      <c r="OHR20" s="661"/>
      <c r="OHS20" s="661"/>
      <c r="OHT20" s="661"/>
      <c r="OHU20" s="661"/>
      <c r="OHV20" s="661"/>
      <c r="OHW20" s="661"/>
      <c r="OHX20" s="661"/>
      <c r="OHY20" s="661"/>
      <c r="OHZ20" s="661"/>
      <c r="OIA20" s="661"/>
      <c r="OIB20" s="661"/>
      <c r="OIC20" s="661"/>
      <c r="OID20" s="662"/>
      <c r="OIE20" s="660"/>
      <c r="OIF20" s="661"/>
      <c r="OIG20" s="661"/>
      <c r="OIH20" s="661"/>
      <c r="OII20" s="661"/>
      <c r="OIJ20" s="661"/>
      <c r="OIK20" s="661"/>
      <c r="OIL20" s="661"/>
      <c r="OIM20" s="661"/>
      <c r="OIN20" s="661"/>
      <c r="OIO20" s="661"/>
      <c r="OIP20" s="661"/>
      <c r="OIQ20" s="661"/>
      <c r="OIR20" s="661"/>
      <c r="OIS20" s="661"/>
      <c r="OIT20" s="661"/>
      <c r="OIU20" s="661"/>
      <c r="OIV20" s="661"/>
      <c r="OIW20" s="661"/>
      <c r="OIX20" s="661"/>
      <c r="OIY20" s="661"/>
      <c r="OIZ20" s="661"/>
      <c r="OJA20" s="661"/>
      <c r="OJB20" s="661"/>
      <c r="OJC20" s="661"/>
      <c r="OJD20" s="661"/>
      <c r="OJE20" s="661"/>
      <c r="OJF20" s="662"/>
      <c r="OJG20" s="660"/>
      <c r="OJH20" s="661"/>
      <c r="OJI20" s="661"/>
      <c r="OJJ20" s="661"/>
      <c r="OJK20" s="661"/>
      <c r="OJL20" s="661"/>
      <c r="OJM20" s="661"/>
      <c r="OJN20" s="661"/>
      <c r="OJO20" s="661"/>
      <c r="OJP20" s="661"/>
      <c r="OJQ20" s="661"/>
      <c r="OJR20" s="661"/>
      <c r="OJS20" s="661"/>
      <c r="OJT20" s="661"/>
      <c r="OJU20" s="661"/>
      <c r="OJV20" s="661"/>
      <c r="OJW20" s="661"/>
      <c r="OJX20" s="661"/>
      <c r="OJY20" s="661"/>
      <c r="OJZ20" s="661"/>
      <c r="OKA20" s="661"/>
      <c r="OKB20" s="661"/>
      <c r="OKC20" s="661"/>
      <c r="OKD20" s="661"/>
      <c r="OKE20" s="661"/>
      <c r="OKF20" s="661"/>
      <c r="OKG20" s="661"/>
      <c r="OKH20" s="662"/>
      <c r="OKI20" s="660"/>
      <c r="OKJ20" s="661"/>
      <c r="OKK20" s="661"/>
      <c r="OKL20" s="661"/>
      <c r="OKM20" s="661"/>
      <c r="OKN20" s="661"/>
      <c r="OKO20" s="661"/>
      <c r="OKP20" s="661"/>
      <c r="OKQ20" s="661"/>
      <c r="OKR20" s="661"/>
      <c r="OKS20" s="661"/>
      <c r="OKT20" s="661"/>
      <c r="OKU20" s="661"/>
      <c r="OKV20" s="661"/>
      <c r="OKW20" s="661"/>
      <c r="OKX20" s="661"/>
      <c r="OKY20" s="661"/>
      <c r="OKZ20" s="661"/>
      <c r="OLA20" s="661"/>
      <c r="OLB20" s="661"/>
      <c r="OLC20" s="661"/>
      <c r="OLD20" s="661"/>
      <c r="OLE20" s="661"/>
      <c r="OLF20" s="661"/>
      <c r="OLG20" s="661"/>
      <c r="OLH20" s="661"/>
      <c r="OLI20" s="661"/>
      <c r="OLJ20" s="662"/>
      <c r="OLK20" s="660"/>
      <c r="OLL20" s="661"/>
      <c r="OLM20" s="661"/>
      <c r="OLN20" s="661"/>
      <c r="OLO20" s="661"/>
      <c r="OLP20" s="661"/>
      <c r="OLQ20" s="661"/>
      <c r="OLR20" s="661"/>
      <c r="OLS20" s="661"/>
      <c r="OLT20" s="661"/>
      <c r="OLU20" s="661"/>
      <c r="OLV20" s="661"/>
      <c r="OLW20" s="661"/>
      <c r="OLX20" s="661"/>
      <c r="OLY20" s="661"/>
      <c r="OLZ20" s="661"/>
      <c r="OMA20" s="661"/>
      <c r="OMB20" s="661"/>
      <c r="OMC20" s="661"/>
      <c r="OMD20" s="661"/>
      <c r="OME20" s="661"/>
      <c r="OMF20" s="661"/>
      <c r="OMG20" s="661"/>
      <c r="OMH20" s="661"/>
      <c r="OMI20" s="661"/>
      <c r="OMJ20" s="661"/>
      <c r="OMK20" s="661"/>
      <c r="OML20" s="662"/>
      <c r="OMM20" s="660"/>
      <c r="OMN20" s="661"/>
      <c r="OMO20" s="661"/>
      <c r="OMP20" s="661"/>
      <c r="OMQ20" s="661"/>
      <c r="OMR20" s="661"/>
      <c r="OMS20" s="661"/>
      <c r="OMT20" s="661"/>
      <c r="OMU20" s="661"/>
      <c r="OMV20" s="661"/>
      <c r="OMW20" s="661"/>
      <c r="OMX20" s="661"/>
      <c r="OMY20" s="661"/>
      <c r="OMZ20" s="661"/>
      <c r="ONA20" s="661"/>
      <c r="ONB20" s="661"/>
      <c r="ONC20" s="661"/>
      <c r="OND20" s="661"/>
      <c r="ONE20" s="661"/>
      <c r="ONF20" s="661"/>
      <c r="ONG20" s="661"/>
      <c r="ONH20" s="661"/>
      <c r="ONI20" s="661"/>
      <c r="ONJ20" s="661"/>
      <c r="ONK20" s="661"/>
      <c r="ONL20" s="661"/>
      <c r="ONM20" s="661"/>
      <c r="ONN20" s="662"/>
      <c r="ONO20" s="660"/>
      <c r="ONP20" s="661"/>
      <c r="ONQ20" s="661"/>
      <c r="ONR20" s="661"/>
      <c r="ONS20" s="661"/>
      <c r="ONT20" s="661"/>
      <c r="ONU20" s="661"/>
      <c r="ONV20" s="661"/>
      <c r="ONW20" s="661"/>
      <c r="ONX20" s="661"/>
      <c r="ONY20" s="661"/>
      <c r="ONZ20" s="661"/>
      <c r="OOA20" s="661"/>
      <c r="OOB20" s="661"/>
      <c r="OOC20" s="661"/>
      <c r="OOD20" s="661"/>
      <c r="OOE20" s="661"/>
      <c r="OOF20" s="661"/>
      <c r="OOG20" s="661"/>
      <c r="OOH20" s="661"/>
      <c r="OOI20" s="661"/>
      <c r="OOJ20" s="661"/>
      <c r="OOK20" s="661"/>
      <c r="OOL20" s="661"/>
      <c r="OOM20" s="661"/>
      <c r="OON20" s="661"/>
      <c r="OOO20" s="661"/>
      <c r="OOP20" s="662"/>
      <c r="OOQ20" s="660"/>
      <c r="OOR20" s="661"/>
      <c r="OOS20" s="661"/>
      <c r="OOT20" s="661"/>
      <c r="OOU20" s="661"/>
      <c r="OOV20" s="661"/>
      <c r="OOW20" s="661"/>
      <c r="OOX20" s="661"/>
      <c r="OOY20" s="661"/>
      <c r="OOZ20" s="661"/>
      <c r="OPA20" s="661"/>
      <c r="OPB20" s="661"/>
      <c r="OPC20" s="661"/>
      <c r="OPD20" s="661"/>
      <c r="OPE20" s="661"/>
      <c r="OPF20" s="661"/>
      <c r="OPG20" s="661"/>
      <c r="OPH20" s="661"/>
      <c r="OPI20" s="661"/>
      <c r="OPJ20" s="661"/>
      <c r="OPK20" s="661"/>
      <c r="OPL20" s="661"/>
      <c r="OPM20" s="661"/>
      <c r="OPN20" s="661"/>
      <c r="OPO20" s="661"/>
      <c r="OPP20" s="661"/>
      <c r="OPQ20" s="661"/>
      <c r="OPR20" s="662"/>
      <c r="OPS20" s="660"/>
      <c r="OPT20" s="661"/>
      <c r="OPU20" s="661"/>
      <c r="OPV20" s="661"/>
      <c r="OPW20" s="661"/>
      <c r="OPX20" s="661"/>
      <c r="OPY20" s="661"/>
      <c r="OPZ20" s="661"/>
      <c r="OQA20" s="661"/>
      <c r="OQB20" s="661"/>
      <c r="OQC20" s="661"/>
      <c r="OQD20" s="661"/>
      <c r="OQE20" s="661"/>
      <c r="OQF20" s="661"/>
      <c r="OQG20" s="661"/>
      <c r="OQH20" s="661"/>
      <c r="OQI20" s="661"/>
      <c r="OQJ20" s="661"/>
      <c r="OQK20" s="661"/>
      <c r="OQL20" s="661"/>
      <c r="OQM20" s="661"/>
      <c r="OQN20" s="661"/>
      <c r="OQO20" s="661"/>
      <c r="OQP20" s="661"/>
      <c r="OQQ20" s="661"/>
      <c r="OQR20" s="661"/>
      <c r="OQS20" s="661"/>
      <c r="OQT20" s="662"/>
      <c r="OQU20" s="660"/>
      <c r="OQV20" s="661"/>
      <c r="OQW20" s="661"/>
      <c r="OQX20" s="661"/>
      <c r="OQY20" s="661"/>
      <c r="OQZ20" s="661"/>
      <c r="ORA20" s="661"/>
      <c r="ORB20" s="661"/>
      <c r="ORC20" s="661"/>
      <c r="ORD20" s="661"/>
      <c r="ORE20" s="661"/>
      <c r="ORF20" s="661"/>
      <c r="ORG20" s="661"/>
      <c r="ORH20" s="661"/>
      <c r="ORI20" s="661"/>
      <c r="ORJ20" s="661"/>
      <c r="ORK20" s="661"/>
      <c r="ORL20" s="661"/>
      <c r="ORM20" s="661"/>
      <c r="ORN20" s="661"/>
      <c r="ORO20" s="661"/>
      <c r="ORP20" s="661"/>
      <c r="ORQ20" s="661"/>
      <c r="ORR20" s="661"/>
      <c r="ORS20" s="661"/>
      <c r="ORT20" s="661"/>
      <c r="ORU20" s="661"/>
      <c r="ORV20" s="662"/>
      <c r="ORW20" s="660"/>
      <c r="ORX20" s="661"/>
      <c r="ORY20" s="661"/>
      <c r="ORZ20" s="661"/>
      <c r="OSA20" s="661"/>
      <c r="OSB20" s="661"/>
      <c r="OSC20" s="661"/>
      <c r="OSD20" s="661"/>
      <c r="OSE20" s="661"/>
      <c r="OSF20" s="661"/>
      <c r="OSG20" s="661"/>
      <c r="OSH20" s="661"/>
      <c r="OSI20" s="661"/>
      <c r="OSJ20" s="661"/>
      <c r="OSK20" s="661"/>
      <c r="OSL20" s="661"/>
      <c r="OSM20" s="661"/>
      <c r="OSN20" s="661"/>
      <c r="OSO20" s="661"/>
      <c r="OSP20" s="661"/>
      <c r="OSQ20" s="661"/>
      <c r="OSR20" s="661"/>
      <c r="OSS20" s="661"/>
      <c r="OST20" s="661"/>
      <c r="OSU20" s="661"/>
      <c r="OSV20" s="661"/>
      <c r="OSW20" s="661"/>
      <c r="OSX20" s="662"/>
      <c r="OSY20" s="660"/>
      <c r="OSZ20" s="661"/>
      <c r="OTA20" s="661"/>
      <c r="OTB20" s="661"/>
      <c r="OTC20" s="661"/>
      <c r="OTD20" s="661"/>
      <c r="OTE20" s="661"/>
      <c r="OTF20" s="661"/>
      <c r="OTG20" s="661"/>
      <c r="OTH20" s="661"/>
      <c r="OTI20" s="661"/>
      <c r="OTJ20" s="661"/>
      <c r="OTK20" s="661"/>
      <c r="OTL20" s="661"/>
      <c r="OTM20" s="661"/>
      <c r="OTN20" s="661"/>
      <c r="OTO20" s="661"/>
      <c r="OTP20" s="661"/>
      <c r="OTQ20" s="661"/>
      <c r="OTR20" s="661"/>
      <c r="OTS20" s="661"/>
      <c r="OTT20" s="661"/>
      <c r="OTU20" s="661"/>
      <c r="OTV20" s="661"/>
      <c r="OTW20" s="661"/>
      <c r="OTX20" s="661"/>
      <c r="OTY20" s="661"/>
      <c r="OTZ20" s="662"/>
      <c r="OUA20" s="660"/>
      <c r="OUB20" s="661"/>
      <c r="OUC20" s="661"/>
      <c r="OUD20" s="661"/>
      <c r="OUE20" s="661"/>
      <c r="OUF20" s="661"/>
      <c r="OUG20" s="661"/>
      <c r="OUH20" s="661"/>
      <c r="OUI20" s="661"/>
      <c r="OUJ20" s="661"/>
      <c r="OUK20" s="661"/>
      <c r="OUL20" s="661"/>
      <c r="OUM20" s="661"/>
      <c r="OUN20" s="661"/>
      <c r="OUO20" s="661"/>
      <c r="OUP20" s="661"/>
      <c r="OUQ20" s="661"/>
      <c r="OUR20" s="661"/>
      <c r="OUS20" s="661"/>
      <c r="OUT20" s="661"/>
      <c r="OUU20" s="661"/>
      <c r="OUV20" s="661"/>
      <c r="OUW20" s="661"/>
      <c r="OUX20" s="661"/>
      <c r="OUY20" s="661"/>
      <c r="OUZ20" s="661"/>
      <c r="OVA20" s="661"/>
      <c r="OVB20" s="662"/>
      <c r="OVC20" s="660"/>
      <c r="OVD20" s="661"/>
      <c r="OVE20" s="661"/>
      <c r="OVF20" s="661"/>
      <c r="OVG20" s="661"/>
      <c r="OVH20" s="661"/>
      <c r="OVI20" s="661"/>
      <c r="OVJ20" s="661"/>
      <c r="OVK20" s="661"/>
      <c r="OVL20" s="661"/>
      <c r="OVM20" s="661"/>
      <c r="OVN20" s="661"/>
      <c r="OVO20" s="661"/>
      <c r="OVP20" s="661"/>
      <c r="OVQ20" s="661"/>
      <c r="OVR20" s="661"/>
      <c r="OVS20" s="661"/>
      <c r="OVT20" s="661"/>
      <c r="OVU20" s="661"/>
      <c r="OVV20" s="661"/>
      <c r="OVW20" s="661"/>
      <c r="OVX20" s="661"/>
      <c r="OVY20" s="661"/>
      <c r="OVZ20" s="661"/>
      <c r="OWA20" s="661"/>
      <c r="OWB20" s="661"/>
      <c r="OWC20" s="661"/>
      <c r="OWD20" s="662"/>
      <c r="OWE20" s="660"/>
      <c r="OWF20" s="661"/>
      <c r="OWG20" s="661"/>
      <c r="OWH20" s="661"/>
      <c r="OWI20" s="661"/>
      <c r="OWJ20" s="661"/>
      <c r="OWK20" s="661"/>
      <c r="OWL20" s="661"/>
      <c r="OWM20" s="661"/>
      <c r="OWN20" s="661"/>
      <c r="OWO20" s="661"/>
      <c r="OWP20" s="661"/>
      <c r="OWQ20" s="661"/>
      <c r="OWR20" s="661"/>
      <c r="OWS20" s="661"/>
      <c r="OWT20" s="661"/>
      <c r="OWU20" s="661"/>
      <c r="OWV20" s="661"/>
      <c r="OWW20" s="661"/>
      <c r="OWX20" s="661"/>
      <c r="OWY20" s="661"/>
      <c r="OWZ20" s="661"/>
      <c r="OXA20" s="661"/>
      <c r="OXB20" s="661"/>
      <c r="OXC20" s="661"/>
      <c r="OXD20" s="661"/>
      <c r="OXE20" s="661"/>
      <c r="OXF20" s="662"/>
      <c r="OXG20" s="660"/>
      <c r="OXH20" s="661"/>
      <c r="OXI20" s="661"/>
      <c r="OXJ20" s="661"/>
      <c r="OXK20" s="661"/>
      <c r="OXL20" s="661"/>
      <c r="OXM20" s="661"/>
      <c r="OXN20" s="661"/>
      <c r="OXO20" s="661"/>
      <c r="OXP20" s="661"/>
      <c r="OXQ20" s="661"/>
      <c r="OXR20" s="661"/>
      <c r="OXS20" s="661"/>
      <c r="OXT20" s="661"/>
      <c r="OXU20" s="661"/>
      <c r="OXV20" s="661"/>
      <c r="OXW20" s="661"/>
      <c r="OXX20" s="661"/>
      <c r="OXY20" s="661"/>
      <c r="OXZ20" s="661"/>
      <c r="OYA20" s="661"/>
      <c r="OYB20" s="661"/>
      <c r="OYC20" s="661"/>
      <c r="OYD20" s="661"/>
      <c r="OYE20" s="661"/>
      <c r="OYF20" s="661"/>
      <c r="OYG20" s="661"/>
      <c r="OYH20" s="662"/>
      <c r="OYI20" s="660"/>
      <c r="OYJ20" s="661"/>
      <c r="OYK20" s="661"/>
      <c r="OYL20" s="661"/>
      <c r="OYM20" s="661"/>
      <c r="OYN20" s="661"/>
      <c r="OYO20" s="661"/>
      <c r="OYP20" s="661"/>
      <c r="OYQ20" s="661"/>
      <c r="OYR20" s="661"/>
      <c r="OYS20" s="661"/>
      <c r="OYT20" s="661"/>
      <c r="OYU20" s="661"/>
      <c r="OYV20" s="661"/>
      <c r="OYW20" s="661"/>
      <c r="OYX20" s="661"/>
      <c r="OYY20" s="661"/>
      <c r="OYZ20" s="661"/>
      <c r="OZA20" s="661"/>
      <c r="OZB20" s="661"/>
      <c r="OZC20" s="661"/>
      <c r="OZD20" s="661"/>
      <c r="OZE20" s="661"/>
      <c r="OZF20" s="661"/>
      <c r="OZG20" s="661"/>
      <c r="OZH20" s="661"/>
      <c r="OZI20" s="661"/>
      <c r="OZJ20" s="662"/>
      <c r="OZK20" s="660"/>
      <c r="OZL20" s="661"/>
      <c r="OZM20" s="661"/>
      <c r="OZN20" s="661"/>
      <c r="OZO20" s="661"/>
      <c r="OZP20" s="661"/>
      <c r="OZQ20" s="661"/>
      <c r="OZR20" s="661"/>
      <c r="OZS20" s="661"/>
      <c r="OZT20" s="661"/>
      <c r="OZU20" s="661"/>
      <c r="OZV20" s="661"/>
      <c r="OZW20" s="661"/>
      <c r="OZX20" s="661"/>
      <c r="OZY20" s="661"/>
      <c r="OZZ20" s="661"/>
      <c r="PAA20" s="661"/>
      <c r="PAB20" s="661"/>
      <c r="PAC20" s="661"/>
      <c r="PAD20" s="661"/>
      <c r="PAE20" s="661"/>
      <c r="PAF20" s="661"/>
      <c r="PAG20" s="661"/>
      <c r="PAH20" s="661"/>
      <c r="PAI20" s="661"/>
      <c r="PAJ20" s="661"/>
      <c r="PAK20" s="661"/>
      <c r="PAL20" s="662"/>
      <c r="PAM20" s="660"/>
      <c r="PAN20" s="661"/>
      <c r="PAO20" s="661"/>
      <c r="PAP20" s="661"/>
      <c r="PAQ20" s="661"/>
      <c r="PAR20" s="661"/>
      <c r="PAS20" s="661"/>
      <c r="PAT20" s="661"/>
      <c r="PAU20" s="661"/>
      <c r="PAV20" s="661"/>
      <c r="PAW20" s="661"/>
      <c r="PAX20" s="661"/>
      <c r="PAY20" s="661"/>
      <c r="PAZ20" s="661"/>
      <c r="PBA20" s="661"/>
      <c r="PBB20" s="661"/>
      <c r="PBC20" s="661"/>
      <c r="PBD20" s="661"/>
      <c r="PBE20" s="661"/>
      <c r="PBF20" s="661"/>
      <c r="PBG20" s="661"/>
      <c r="PBH20" s="661"/>
      <c r="PBI20" s="661"/>
      <c r="PBJ20" s="661"/>
      <c r="PBK20" s="661"/>
      <c r="PBL20" s="661"/>
      <c r="PBM20" s="661"/>
      <c r="PBN20" s="662"/>
      <c r="PBO20" s="660"/>
      <c r="PBP20" s="661"/>
      <c r="PBQ20" s="661"/>
      <c r="PBR20" s="661"/>
      <c r="PBS20" s="661"/>
      <c r="PBT20" s="661"/>
      <c r="PBU20" s="661"/>
      <c r="PBV20" s="661"/>
      <c r="PBW20" s="661"/>
      <c r="PBX20" s="661"/>
      <c r="PBY20" s="661"/>
      <c r="PBZ20" s="661"/>
      <c r="PCA20" s="661"/>
      <c r="PCB20" s="661"/>
      <c r="PCC20" s="661"/>
      <c r="PCD20" s="661"/>
      <c r="PCE20" s="661"/>
      <c r="PCF20" s="661"/>
      <c r="PCG20" s="661"/>
      <c r="PCH20" s="661"/>
      <c r="PCI20" s="661"/>
      <c r="PCJ20" s="661"/>
      <c r="PCK20" s="661"/>
      <c r="PCL20" s="661"/>
      <c r="PCM20" s="661"/>
      <c r="PCN20" s="661"/>
      <c r="PCO20" s="661"/>
      <c r="PCP20" s="662"/>
      <c r="PCQ20" s="660"/>
      <c r="PCR20" s="661"/>
      <c r="PCS20" s="661"/>
      <c r="PCT20" s="661"/>
      <c r="PCU20" s="661"/>
      <c r="PCV20" s="661"/>
      <c r="PCW20" s="661"/>
      <c r="PCX20" s="661"/>
      <c r="PCY20" s="661"/>
      <c r="PCZ20" s="661"/>
      <c r="PDA20" s="661"/>
      <c r="PDB20" s="661"/>
      <c r="PDC20" s="661"/>
      <c r="PDD20" s="661"/>
      <c r="PDE20" s="661"/>
      <c r="PDF20" s="661"/>
      <c r="PDG20" s="661"/>
      <c r="PDH20" s="661"/>
      <c r="PDI20" s="661"/>
      <c r="PDJ20" s="661"/>
      <c r="PDK20" s="661"/>
      <c r="PDL20" s="661"/>
      <c r="PDM20" s="661"/>
      <c r="PDN20" s="661"/>
      <c r="PDO20" s="661"/>
      <c r="PDP20" s="661"/>
      <c r="PDQ20" s="661"/>
      <c r="PDR20" s="662"/>
      <c r="PDS20" s="660"/>
      <c r="PDT20" s="661"/>
      <c r="PDU20" s="661"/>
      <c r="PDV20" s="661"/>
      <c r="PDW20" s="661"/>
      <c r="PDX20" s="661"/>
      <c r="PDY20" s="661"/>
      <c r="PDZ20" s="661"/>
      <c r="PEA20" s="661"/>
      <c r="PEB20" s="661"/>
      <c r="PEC20" s="661"/>
      <c r="PED20" s="661"/>
      <c r="PEE20" s="661"/>
      <c r="PEF20" s="661"/>
      <c r="PEG20" s="661"/>
      <c r="PEH20" s="661"/>
      <c r="PEI20" s="661"/>
      <c r="PEJ20" s="661"/>
      <c r="PEK20" s="661"/>
      <c r="PEL20" s="661"/>
      <c r="PEM20" s="661"/>
      <c r="PEN20" s="661"/>
      <c r="PEO20" s="661"/>
      <c r="PEP20" s="661"/>
      <c r="PEQ20" s="661"/>
      <c r="PER20" s="661"/>
      <c r="PES20" s="661"/>
      <c r="PET20" s="662"/>
      <c r="PEU20" s="660"/>
      <c r="PEV20" s="661"/>
      <c r="PEW20" s="661"/>
      <c r="PEX20" s="661"/>
      <c r="PEY20" s="661"/>
      <c r="PEZ20" s="661"/>
      <c r="PFA20" s="661"/>
      <c r="PFB20" s="661"/>
      <c r="PFC20" s="661"/>
      <c r="PFD20" s="661"/>
      <c r="PFE20" s="661"/>
      <c r="PFF20" s="661"/>
      <c r="PFG20" s="661"/>
      <c r="PFH20" s="661"/>
      <c r="PFI20" s="661"/>
      <c r="PFJ20" s="661"/>
      <c r="PFK20" s="661"/>
      <c r="PFL20" s="661"/>
      <c r="PFM20" s="661"/>
      <c r="PFN20" s="661"/>
      <c r="PFO20" s="661"/>
      <c r="PFP20" s="661"/>
      <c r="PFQ20" s="661"/>
      <c r="PFR20" s="661"/>
      <c r="PFS20" s="661"/>
      <c r="PFT20" s="661"/>
      <c r="PFU20" s="661"/>
      <c r="PFV20" s="662"/>
      <c r="PFW20" s="660"/>
      <c r="PFX20" s="661"/>
      <c r="PFY20" s="661"/>
      <c r="PFZ20" s="661"/>
      <c r="PGA20" s="661"/>
      <c r="PGB20" s="661"/>
      <c r="PGC20" s="661"/>
      <c r="PGD20" s="661"/>
      <c r="PGE20" s="661"/>
      <c r="PGF20" s="661"/>
      <c r="PGG20" s="661"/>
      <c r="PGH20" s="661"/>
      <c r="PGI20" s="661"/>
      <c r="PGJ20" s="661"/>
      <c r="PGK20" s="661"/>
      <c r="PGL20" s="661"/>
      <c r="PGM20" s="661"/>
      <c r="PGN20" s="661"/>
      <c r="PGO20" s="661"/>
      <c r="PGP20" s="661"/>
      <c r="PGQ20" s="661"/>
      <c r="PGR20" s="661"/>
      <c r="PGS20" s="661"/>
      <c r="PGT20" s="661"/>
      <c r="PGU20" s="661"/>
      <c r="PGV20" s="661"/>
      <c r="PGW20" s="661"/>
      <c r="PGX20" s="662"/>
      <c r="PGY20" s="660"/>
      <c r="PGZ20" s="661"/>
      <c r="PHA20" s="661"/>
      <c r="PHB20" s="661"/>
      <c r="PHC20" s="661"/>
      <c r="PHD20" s="661"/>
      <c r="PHE20" s="661"/>
      <c r="PHF20" s="661"/>
      <c r="PHG20" s="661"/>
      <c r="PHH20" s="661"/>
      <c r="PHI20" s="661"/>
      <c r="PHJ20" s="661"/>
      <c r="PHK20" s="661"/>
      <c r="PHL20" s="661"/>
      <c r="PHM20" s="661"/>
      <c r="PHN20" s="661"/>
      <c r="PHO20" s="661"/>
      <c r="PHP20" s="661"/>
      <c r="PHQ20" s="661"/>
      <c r="PHR20" s="661"/>
      <c r="PHS20" s="661"/>
      <c r="PHT20" s="661"/>
      <c r="PHU20" s="661"/>
      <c r="PHV20" s="661"/>
      <c r="PHW20" s="661"/>
      <c r="PHX20" s="661"/>
      <c r="PHY20" s="661"/>
      <c r="PHZ20" s="662"/>
      <c r="PIA20" s="660"/>
      <c r="PIB20" s="661"/>
      <c r="PIC20" s="661"/>
      <c r="PID20" s="661"/>
      <c r="PIE20" s="661"/>
      <c r="PIF20" s="661"/>
      <c r="PIG20" s="661"/>
      <c r="PIH20" s="661"/>
      <c r="PII20" s="661"/>
      <c r="PIJ20" s="661"/>
      <c r="PIK20" s="661"/>
      <c r="PIL20" s="661"/>
      <c r="PIM20" s="661"/>
      <c r="PIN20" s="661"/>
      <c r="PIO20" s="661"/>
      <c r="PIP20" s="661"/>
      <c r="PIQ20" s="661"/>
      <c r="PIR20" s="661"/>
      <c r="PIS20" s="661"/>
      <c r="PIT20" s="661"/>
      <c r="PIU20" s="661"/>
      <c r="PIV20" s="661"/>
      <c r="PIW20" s="661"/>
      <c r="PIX20" s="661"/>
      <c r="PIY20" s="661"/>
      <c r="PIZ20" s="661"/>
      <c r="PJA20" s="661"/>
      <c r="PJB20" s="662"/>
      <c r="PJC20" s="660"/>
      <c r="PJD20" s="661"/>
      <c r="PJE20" s="661"/>
      <c r="PJF20" s="661"/>
      <c r="PJG20" s="661"/>
      <c r="PJH20" s="661"/>
      <c r="PJI20" s="661"/>
      <c r="PJJ20" s="661"/>
      <c r="PJK20" s="661"/>
      <c r="PJL20" s="661"/>
      <c r="PJM20" s="661"/>
      <c r="PJN20" s="661"/>
      <c r="PJO20" s="661"/>
      <c r="PJP20" s="661"/>
      <c r="PJQ20" s="661"/>
      <c r="PJR20" s="661"/>
      <c r="PJS20" s="661"/>
      <c r="PJT20" s="661"/>
      <c r="PJU20" s="661"/>
      <c r="PJV20" s="661"/>
      <c r="PJW20" s="661"/>
      <c r="PJX20" s="661"/>
      <c r="PJY20" s="661"/>
      <c r="PJZ20" s="661"/>
      <c r="PKA20" s="661"/>
      <c r="PKB20" s="661"/>
      <c r="PKC20" s="661"/>
      <c r="PKD20" s="662"/>
      <c r="PKE20" s="660"/>
      <c r="PKF20" s="661"/>
      <c r="PKG20" s="661"/>
      <c r="PKH20" s="661"/>
      <c r="PKI20" s="661"/>
      <c r="PKJ20" s="661"/>
      <c r="PKK20" s="661"/>
      <c r="PKL20" s="661"/>
      <c r="PKM20" s="661"/>
      <c r="PKN20" s="661"/>
      <c r="PKO20" s="661"/>
      <c r="PKP20" s="661"/>
      <c r="PKQ20" s="661"/>
      <c r="PKR20" s="661"/>
      <c r="PKS20" s="661"/>
      <c r="PKT20" s="661"/>
      <c r="PKU20" s="661"/>
      <c r="PKV20" s="661"/>
      <c r="PKW20" s="661"/>
      <c r="PKX20" s="661"/>
      <c r="PKY20" s="661"/>
      <c r="PKZ20" s="661"/>
      <c r="PLA20" s="661"/>
      <c r="PLB20" s="661"/>
      <c r="PLC20" s="661"/>
      <c r="PLD20" s="661"/>
      <c r="PLE20" s="661"/>
      <c r="PLF20" s="662"/>
      <c r="PLG20" s="660"/>
      <c r="PLH20" s="661"/>
      <c r="PLI20" s="661"/>
      <c r="PLJ20" s="661"/>
      <c r="PLK20" s="661"/>
      <c r="PLL20" s="661"/>
      <c r="PLM20" s="661"/>
      <c r="PLN20" s="661"/>
      <c r="PLO20" s="661"/>
      <c r="PLP20" s="661"/>
      <c r="PLQ20" s="661"/>
      <c r="PLR20" s="661"/>
      <c r="PLS20" s="661"/>
      <c r="PLT20" s="661"/>
      <c r="PLU20" s="661"/>
      <c r="PLV20" s="661"/>
      <c r="PLW20" s="661"/>
      <c r="PLX20" s="661"/>
      <c r="PLY20" s="661"/>
      <c r="PLZ20" s="661"/>
      <c r="PMA20" s="661"/>
      <c r="PMB20" s="661"/>
      <c r="PMC20" s="661"/>
      <c r="PMD20" s="661"/>
      <c r="PME20" s="661"/>
      <c r="PMF20" s="661"/>
      <c r="PMG20" s="661"/>
      <c r="PMH20" s="662"/>
      <c r="PMI20" s="660"/>
      <c r="PMJ20" s="661"/>
      <c r="PMK20" s="661"/>
      <c r="PML20" s="661"/>
      <c r="PMM20" s="661"/>
      <c r="PMN20" s="661"/>
      <c r="PMO20" s="661"/>
      <c r="PMP20" s="661"/>
      <c r="PMQ20" s="661"/>
      <c r="PMR20" s="661"/>
      <c r="PMS20" s="661"/>
      <c r="PMT20" s="661"/>
      <c r="PMU20" s="661"/>
      <c r="PMV20" s="661"/>
      <c r="PMW20" s="661"/>
      <c r="PMX20" s="661"/>
      <c r="PMY20" s="661"/>
      <c r="PMZ20" s="661"/>
      <c r="PNA20" s="661"/>
      <c r="PNB20" s="661"/>
      <c r="PNC20" s="661"/>
      <c r="PND20" s="661"/>
      <c r="PNE20" s="661"/>
      <c r="PNF20" s="661"/>
      <c r="PNG20" s="661"/>
      <c r="PNH20" s="661"/>
      <c r="PNI20" s="661"/>
      <c r="PNJ20" s="662"/>
      <c r="PNK20" s="660"/>
      <c r="PNL20" s="661"/>
      <c r="PNM20" s="661"/>
      <c r="PNN20" s="661"/>
      <c r="PNO20" s="661"/>
      <c r="PNP20" s="661"/>
      <c r="PNQ20" s="661"/>
      <c r="PNR20" s="661"/>
      <c r="PNS20" s="661"/>
      <c r="PNT20" s="661"/>
      <c r="PNU20" s="661"/>
      <c r="PNV20" s="661"/>
      <c r="PNW20" s="661"/>
      <c r="PNX20" s="661"/>
      <c r="PNY20" s="661"/>
      <c r="PNZ20" s="661"/>
      <c r="POA20" s="661"/>
      <c r="POB20" s="661"/>
      <c r="POC20" s="661"/>
      <c r="POD20" s="661"/>
      <c r="POE20" s="661"/>
      <c r="POF20" s="661"/>
      <c r="POG20" s="661"/>
      <c r="POH20" s="661"/>
      <c r="POI20" s="661"/>
      <c r="POJ20" s="661"/>
      <c r="POK20" s="661"/>
      <c r="POL20" s="662"/>
      <c r="POM20" s="660"/>
      <c r="PON20" s="661"/>
      <c r="POO20" s="661"/>
      <c r="POP20" s="661"/>
      <c r="POQ20" s="661"/>
      <c r="POR20" s="661"/>
      <c r="POS20" s="661"/>
      <c r="POT20" s="661"/>
      <c r="POU20" s="661"/>
      <c r="POV20" s="661"/>
      <c r="POW20" s="661"/>
      <c r="POX20" s="661"/>
      <c r="POY20" s="661"/>
      <c r="POZ20" s="661"/>
      <c r="PPA20" s="661"/>
      <c r="PPB20" s="661"/>
      <c r="PPC20" s="661"/>
      <c r="PPD20" s="661"/>
      <c r="PPE20" s="661"/>
      <c r="PPF20" s="661"/>
      <c r="PPG20" s="661"/>
      <c r="PPH20" s="661"/>
      <c r="PPI20" s="661"/>
      <c r="PPJ20" s="661"/>
      <c r="PPK20" s="661"/>
      <c r="PPL20" s="661"/>
      <c r="PPM20" s="661"/>
      <c r="PPN20" s="662"/>
      <c r="PPO20" s="660"/>
      <c r="PPP20" s="661"/>
      <c r="PPQ20" s="661"/>
      <c r="PPR20" s="661"/>
      <c r="PPS20" s="661"/>
      <c r="PPT20" s="661"/>
      <c r="PPU20" s="661"/>
      <c r="PPV20" s="661"/>
      <c r="PPW20" s="661"/>
      <c r="PPX20" s="661"/>
      <c r="PPY20" s="661"/>
      <c r="PPZ20" s="661"/>
      <c r="PQA20" s="661"/>
      <c r="PQB20" s="661"/>
      <c r="PQC20" s="661"/>
      <c r="PQD20" s="661"/>
      <c r="PQE20" s="661"/>
      <c r="PQF20" s="661"/>
      <c r="PQG20" s="661"/>
      <c r="PQH20" s="661"/>
      <c r="PQI20" s="661"/>
      <c r="PQJ20" s="661"/>
      <c r="PQK20" s="661"/>
      <c r="PQL20" s="661"/>
      <c r="PQM20" s="661"/>
      <c r="PQN20" s="661"/>
      <c r="PQO20" s="661"/>
      <c r="PQP20" s="662"/>
      <c r="PQQ20" s="660"/>
      <c r="PQR20" s="661"/>
      <c r="PQS20" s="661"/>
      <c r="PQT20" s="661"/>
      <c r="PQU20" s="661"/>
      <c r="PQV20" s="661"/>
      <c r="PQW20" s="661"/>
      <c r="PQX20" s="661"/>
      <c r="PQY20" s="661"/>
      <c r="PQZ20" s="661"/>
      <c r="PRA20" s="661"/>
      <c r="PRB20" s="661"/>
      <c r="PRC20" s="661"/>
      <c r="PRD20" s="661"/>
      <c r="PRE20" s="661"/>
      <c r="PRF20" s="661"/>
      <c r="PRG20" s="661"/>
      <c r="PRH20" s="661"/>
      <c r="PRI20" s="661"/>
      <c r="PRJ20" s="661"/>
      <c r="PRK20" s="661"/>
      <c r="PRL20" s="661"/>
      <c r="PRM20" s="661"/>
      <c r="PRN20" s="661"/>
      <c r="PRO20" s="661"/>
      <c r="PRP20" s="661"/>
      <c r="PRQ20" s="661"/>
      <c r="PRR20" s="662"/>
      <c r="PRS20" s="660"/>
      <c r="PRT20" s="661"/>
      <c r="PRU20" s="661"/>
      <c r="PRV20" s="661"/>
      <c r="PRW20" s="661"/>
      <c r="PRX20" s="661"/>
      <c r="PRY20" s="661"/>
      <c r="PRZ20" s="661"/>
      <c r="PSA20" s="661"/>
      <c r="PSB20" s="661"/>
      <c r="PSC20" s="661"/>
      <c r="PSD20" s="661"/>
      <c r="PSE20" s="661"/>
      <c r="PSF20" s="661"/>
      <c r="PSG20" s="661"/>
      <c r="PSH20" s="661"/>
      <c r="PSI20" s="661"/>
      <c r="PSJ20" s="661"/>
      <c r="PSK20" s="661"/>
      <c r="PSL20" s="661"/>
      <c r="PSM20" s="661"/>
      <c r="PSN20" s="661"/>
      <c r="PSO20" s="661"/>
      <c r="PSP20" s="661"/>
      <c r="PSQ20" s="661"/>
      <c r="PSR20" s="661"/>
      <c r="PSS20" s="661"/>
      <c r="PST20" s="662"/>
      <c r="PSU20" s="660"/>
      <c r="PSV20" s="661"/>
      <c r="PSW20" s="661"/>
      <c r="PSX20" s="661"/>
      <c r="PSY20" s="661"/>
      <c r="PSZ20" s="661"/>
      <c r="PTA20" s="661"/>
      <c r="PTB20" s="661"/>
      <c r="PTC20" s="661"/>
      <c r="PTD20" s="661"/>
      <c r="PTE20" s="661"/>
      <c r="PTF20" s="661"/>
      <c r="PTG20" s="661"/>
      <c r="PTH20" s="661"/>
      <c r="PTI20" s="661"/>
      <c r="PTJ20" s="661"/>
      <c r="PTK20" s="661"/>
      <c r="PTL20" s="661"/>
      <c r="PTM20" s="661"/>
      <c r="PTN20" s="661"/>
      <c r="PTO20" s="661"/>
      <c r="PTP20" s="661"/>
      <c r="PTQ20" s="661"/>
      <c r="PTR20" s="661"/>
      <c r="PTS20" s="661"/>
      <c r="PTT20" s="661"/>
      <c r="PTU20" s="661"/>
      <c r="PTV20" s="662"/>
      <c r="PTW20" s="660"/>
      <c r="PTX20" s="661"/>
      <c r="PTY20" s="661"/>
      <c r="PTZ20" s="661"/>
      <c r="PUA20" s="661"/>
      <c r="PUB20" s="661"/>
      <c r="PUC20" s="661"/>
      <c r="PUD20" s="661"/>
      <c r="PUE20" s="661"/>
      <c r="PUF20" s="661"/>
      <c r="PUG20" s="661"/>
      <c r="PUH20" s="661"/>
      <c r="PUI20" s="661"/>
      <c r="PUJ20" s="661"/>
      <c r="PUK20" s="661"/>
      <c r="PUL20" s="661"/>
      <c r="PUM20" s="661"/>
      <c r="PUN20" s="661"/>
      <c r="PUO20" s="661"/>
      <c r="PUP20" s="661"/>
      <c r="PUQ20" s="661"/>
      <c r="PUR20" s="661"/>
      <c r="PUS20" s="661"/>
      <c r="PUT20" s="661"/>
      <c r="PUU20" s="661"/>
      <c r="PUV20" s="661"/>
      <c r="PUW20" s="661"/>
      <c r="PUX20" s="662"/>
      <c r="PUY20" s="660"/>
      <c r="PUZ20" s="661"/>
      <c r="PVA20" s="661"/>
      <c r="PVB20" s="661"/>
      <c r="PVC20" s="661"/>
      <c r="PVD20" s="661"/>
      <c r="PVE20" s="661"/>
      <c r="PVF20" s="661"/>
      <c r="PVG20" s="661"/>
      <c r="PVH20" s="661"/>
      <c r="PVI20" s="661"/>
      <c r="PVJ20" s="661"/>
      <c r="PVK20" s="661"/>
      <c r="PVL20" s="661"/>
      <c r="PVM20" s="661"/>
      <c r="PVN20" s="661"/>
      <c r="PVO20" s="661"/>
      <c r="PVP20" s="661"/>
      <c r="PVQ20" s="661"/>
      <c r="PVR20" s="661"/>
      <c r="PVS20" s="661"/>
      <c r="PVT20" s="661"/>
      <c r="PVU20" s="661"/>
      <c r="PVV20" s="661"/>
      <c r="PVW20" s="661"/>
      <c r="PVX20" s="661"/>
      <c r="PVY20" s="661"/>
      <c r="PVZ20" s="662"/>
      <c r="PWA20" s="660"/>
      <c r="PWB20" s="661"/>
      <c r="PWC20" s="661"/>
      <c r="PWD20" s="661"/>
      <c r="PWE20" s="661"/>
      <c r="PWF20" s="661"/>
      <c r="PWG20" s="661"/>
      <c r="PWH20" s="661"/>
      <c r="PWI20" s="661"/>
      <c r="PWJ20" s="661"/>
      <c r="PWK20" s="661"/>
      <c r="PWL20" s="661"/>
      <c r="PWM20" s="661"/>
      <c r="PWN20" s="661"/>
      <c r="PWO20" s="661"/>
      <c r="PWP20" s="661"/>
      <c r="PWQ20" s="661"/>
      <c r="PWR20" s="661"/>
      <c r="PWS20" s="661"/>
      <c r="PWT20" s="661"/>
      <c r="PWU20" s="661"/>
      <c r="PWV20" s="661"/>
      <c r="PWW20" s="661"/>
      <c r="PWX20" s="661"/>
      <c r="PWY20" s="661"/>
      <c r="PWZ20" s="661"/>
      <c r="PXA20" s="661"/>
      <c r="PXB20" s="662"/>
      <c r="PXC20" s="660"/>
      <c r="PXD20" s="661"/>
      <c r="PXE20" s="661"/>
      <c r="PXF20" s="661"/>
      <c r="PXG20" s="661"/>
      <c r="PXH20" s="661"/>
      <c r="PXI20" s="661"/>
      <c r="PXJ20" s="661"/>
      <c r="PXK20" s="661"/>
      <c r="PXL20" s="661"/>
      <c r="PXM20" s="661"/>
      <c r="PXN20" s="661"/>
      <c r="PXO20" s="661"/>
      <c r="PXP20" s="661"/>
      <c r="PXQ20" s="661"/>
      <c r="PXR20" s="661"/>
      <c r="PXS20" s="661"/>
      <c r="PXT20" s="661"/>
      <c r="PXU20" s="661"/>
      <c r="PXV20" s="661"/>
      <c r="PXW20" s="661"/>
      <c r="PXX20" s="661"/>
      <c r="PXY20" s="661"/>
      <c r="PXZ20" s="661"/>
      <c r="PYA20" s="661"/>
      <c r="PYB20" s="661"/>
      <c r="PYC20" s="661"/>
      <c r="PYD20" s="662"/>
      <c r="PYE20" s="660"/>
      <c r="PYF20" s="661"/>
      <c r="PYG20" s="661"/>
      <c r="PYH20" s="661"/>
      <c r="PYI20" s="661"/>
      <c r="PYJ20" s="661"/>
      <c r="PYK20" s="661"/>
      <c r="PYL20" s="661"/>
      <c r="PYM20" s="661"/>
      <c r="PYN20" s="661"/>
      <c r="PYO20" s="661"/>
      <c r="PYP20" s="661"/>
      <c r="PYQ20" s="661"/>
      <c r="PYR20" s="661"/>
      <c r="PYS20" s="661"/>
      <c r="PYT20" s="661"/>
      <c r="PYU20" s="661"/>
      <c r="PYV20" s="661"/>
      <c r="PYW20" s="661"/>
      <c r="PYX20" s="661"/>
      <c r="PYY20" s="661"/>
      <c r="PYZ20" s="661"/>
      <c r="PZA20" s="661"/>
      <c r="PZB20" s="661"/>
      <c r="PZC20" s="661"/>
      <c r="PZD20" s="661"/>
      <c r="PZE20" s="661"/>
      <c r="PZF20" s="662"/>
      <c r="PZG20" s="660"/>
      <c r="PZH20" s="661"/>
      <c r="PZI20" s="661"/>
      <c r="PZJ20" s="661"/>
      <c r="PZK20" s="661"/>
      <c r="PZL20" s="661"/>
      <c r="PZM20" s="661"/>
      <c r="PZN20" s="661"/>
      <c r="PZO20" s="661"/>
      <c r="PZP20" s="661"/>
      <c r="PZQ20" s="661"/>
      <c r="PZR20" s="661"/>
      <c r="PZS20" s="661"/>
      <c r="PZT20" s="661"/>
      <c r="PZU20" s="661"/>
      <c r="PZV20" s="661"/>
      <c r="PZW20" s="661"/>
      <c r="PZX20" s="661"/>
      <c r="PZY20" s="661"/>
      <c r="PZZ20" s="661"/>
      <c r="QAA20" s="661"/>
      <c r="QAB20" s="661"/>
      <c r="QAC20" s="661"/>
      <c r="QAD20" s="661"/>
      <c r="QAE20" s="661"/>
      <c r="QAF20" s="661"/>
      <c r="QAG20" s="661"/>
      <c r="QAH20" s="662"/>
      <c r="QAI20" s="660"/>
      <c r="QAJ20" s="661"/>
      <c r="QAK20" s="661"/>
      <c r="QAL20" s="661"/>
      <c r="QAM20" s="661"/>
      <c r="QAN20" s="661"/>
      <c r="QAO20" s="661"/>
      <c r="QAP20" s="661"/>
      <c r="QAQ20" s="661"/>
      <c r="QAR20" s="661"/>
      <c r="QAS20" s="661"/>
      <c r="QAT20" s="661"/>
      <c r="QAU20" s="661"/>
      <c r="QAV20" s="661"/>
      <c r="QAW20" s="661"/>
      <c r="QAX20" s="661"/>
      <c r="QAY20" s="661"/>
      <c r="QAZ20" s="661"/>
      <c r="QBA20" s="661"/>
      <c r="QBB20" s="661"/>
      <c r="QBC20" s="661"/>
      <c r="QBD20" s="661"/>
      <c r="QBE20" s="661"/>
      <c r="QBF20" s="661"/>
      <c r="QBG20" s="661"/>
      <c r="QBH20" s="661"/>
      <c r="QBI20" s="661"/>
      <c r="QBJ20" s="662"/>
      <c r="QBK20" s="660"/>
      <c r="QBL20" s="661"/>
      <c r="QBM20" s="661"/>
      <c r="QBN20" s="661"/>
      <c r="QBO20" s="661"/>
      <c r="QBP20" s="661"/>
      <c r="QBQ20" s="661"/>
      <c r="QBR20" s="661"/>
      <c r="QBS20" s="661"/>
      <c r="QBT20" s="661"/>
      <c r="QBU20" s="661"/>
      <c r="QBV20" s="661"/>
      <c r="QBW20" s="661"/>
      <c r="QBX20" s="661"/>
      <c r="QBY20" s="661"/>
      <c r="QBZ20" s="661"/>
      <c r="QCA20" s="661"/>
      <c r="QCB20" s="661"/>
      <c r="QCC20" s="661"/>
      <c r="QCD20" s="661"/>
      <c r="QCE20" s="661"/>
      <c r="QCF20" s="661"/>
      <c r="QCG20" s="661"/>
      <c r="QCH20" s="661"/>
      <c r="QCI20" s="661"/>
      <c r="QCJ20" s="661"/>
      <c r="QCK20" s="661"/>
      <c r="QCL20" s="662"/>
      <c r="QCM20" s="660"/>
      <c r="QCN20" s="661"/>
      <c r="QCO20" s="661"/>
      <c r="QCP20" s="661"/>
      <c r="QCQ20" s="661"/>
      <c r="QCR20" s="661"/>
      <c r="QCS20" s="661"/>
      <c r="QCT20" s="661"/>
      <c r="QCU20" s="661"/>
      <c r="QCV20" s="661"/>
      <c r="QCW20" s="661"/>
      <c r="QCX20" s="661"/>
      <c r="QCY20" s="661"/>
      <c r="QCZ20" s="661"/>
      <c r="QDA20" s="661"/>
      <c r="QDB20" s="661"/>
      <c r="QDC20" s="661"/>
      <c r="QDD20" s="661"/>
      <c r="QDE20" s="661"/>
      <c r="QDF20" s="661"/>
      <c r="QDG20" s="661"/>
      <c r="QDH20" s="661"/>
      <c r="QDI20" s="661"/>
      <c r="QDJ20" s="661"/>
      <c r="QDK20" s="661"/>
      <c r="QDL20" s="661"/>
      <c r="QDM20" s="661"/>
      <c r="QDN20" s="662"/>
      <c r="QDO20" s="660"/>
      <c r="QDP20" s="661"/>
      <c r="QDQ20" s="661"/>
      <c r="QDR20" s="661"/>
      <c r="QDS20" s="661"/>
      <c r="QDT20" s="661"/>
      <c r="QDU20" s="661"/>
      <c r="QDV20" s="661"/>
      <c r="QDW20" s="661"/>
      <c r="QDX20" s="661"/>
      <c r="QDY20" s="661"/>
      <c r="QDZ20" s="661"/>
      <c r="QEA20" s="661"/>
      <c r="QEB20" s="661"/>
      <c r="QEC20" s="661"/>
      <c r="QED20" s="661"/>
      <c r="QEE20" s="661"/>
      <c r="QEF20" s="661"/>
      <c r="QEG20" s="661"/>
      <c r="QEH20" s="661"/>
      <c r="QEI20" s="661"/>
      <c r="QEJ20" s="661"/>
      <c r="QEK20" s="661"/>
      <c r="QEL20" s="661"/>
      <c r="QEM20" s="661"/>
      <c r="QEN20" s="661"/>
      <c r="QEO20" s="661"/>
      <c r="QEP20" s="662"/>
      <c r="QEQ20" s="660"/>
      <c r="QER20" s="661"/>
      <c r="QES20" s="661"/>
      <c r="QET20" s="661"/>
      <c r="QEU20" s="661"/>
      <c r="QEV20" s="661"/>
      <c r="QEW20" s="661"/>
      <c r="QEX20" s="661"/>
      <c r="QEY20" s="661"/>
      <c r="QEZ20" s="661"/>
      <c r="QFA20" s="661"/>
      <c r="QFB20" s="661"/>
      <c r="QFC20" s="661"/>
      <c r="QFD20" s="661"/>
      <c r="QFE20" s="661"/>
      <c r="QFF20" s="661"/>
      <c r="QFG20" s="661"/>
      <c r="QFH20" s="661"/>
      <c r="QFI20" s="661"/>
      <c r="QFJ20" s="661"/>
      <c r="QFK20" s="661"/>
      <c r="QFL20" s="661"/>
      <c r="QFM20" s="661"/>
      <c r="QFN20" s="661"/>
      <c r="QFO20" s="661"/>
      <c r="QFP20" s="661"/>
      <c r="QFQ20" s="661"/>
      <c r="QFR20" s="662"/>
      <c r="QFS20" s="660"/>
      <c r="QFT20" s="661"/>
      <c r="QFU20" s="661"/>
      <c r="QFV20" s="661"/>
      <c r="QFW20" s="661"/>
      <c r="QFX20" s="661"/>
      <c r="QFY20" s="661"/>
      <c r="QFZ20" s="661"/>
      <c r="QGA20" s="661"/>
      <c r="QGB20" s="661"/>
      <c r="QGC20" s="661"/>
      <c r="QGD20" s="661"/>
      <c r="QGE20" s="661"/>
      <c r="QGF20" s="661"/>
      <c r="QGG20" s="661"/>
      <c r="QGH20" s="661"/>
      <c r="QGI20" s="661"/>
      <c r="QGJ20" s="661"/>
      <c r="QGK20" s="661"/>
      <c r="QGL20" s="661"/>
      <c r="QGM20" s="661"/>
      <c r="QGN20" s="661"/>
      <c r="QGO20" s="661"/>
      <c r="QGP20" s="661"/>
      <c r="QGQ20" s="661"/>
      <c r="QGR20" s="661"/>
      <c r="QGS20" s="661"/>
      <c r="QGT20" s="662"/>
      <c r="QGU20" s="660"/>
      <c r="QGV20" s="661"/>
      <c r="QGW20" s="661"/>
      <c r="QGX20" s="661"/>
      <c r="QGY20" s="661"/>
      <c r="QGZ20" s="661"/>
      <c r="QHA20" s="661"/>
      <c r="QHB20" s="661"/>
      <c r="QHC20" s="661"/>
      <c r="QHD20" s="661"/>
      <c r="QHE20" s="661"/>
      <c r="QHF20" s="661"/>
      <c r="QHG20" s="661"/>
      <c r="QHH20" s="661"/>
      <c r="QHI20" s="661"/>
      <c r="QHJ20" s="661"/>
      <c r="QHK20" s="661"/>
      <c r="QHL20" s="661"/>
      <c r="QHM20" s="661"/>
      <c r="QHN20" s="661"/>
      <c r="QHO20" s="661"/>
      <c r="QHP20" s="661"/>
      <c r="QHQ20" s="661"/>
      <c r="QHR20" s="661"/>
      <c r="QHS20" s="661"/>
      <c r="QHT20" s="661"/>
      <c r="QHU20" s="661"/>
      <c r="QHV20" s="662"/>
      <c r="QHW20" s="660"/>
      <c r="QHX20" s="661"/>
      <c r="QHY20" s="661"/>
      <c r="QHZ20" s="661"/>
      <c r="QIA20" s="661"/>
      <c r="QIB20" s="661"/>
      <c r="QIC20" s="661"/>
      <c r="QID20" s="661"/>
      <c r="QIE20" s="661"/>
      <c r="QIF20" s="661"/>
      <c r="QIG20" s="661"/>
      <c r="QIH20" s="661"/>
      <c r="QII20" s="661"/>
      <c r="QIJ20" s="661"/>
      <c r="QIK20" s="661"/>
      <c r="QIL20" s="661"/>
      <c r="QIM20" s="661"/>
      <c r="QIN20" s="661"/>
      <c r="QIO20" s="661"/>
      <c r="QIP20" s="661"/>
      <c r="QIQ20" s="661"/>
      <c r="QIR20" s="661"/>
      <c r="QIS20" s="661"/>
      <c r="QIT20" s="661"/>
      <c r="QIU20" s="661"/>
      <c r="QIV20" s="661"/>
      <c r="QIW20" s="661"/>
      <c r="QIX20" s="662"/>
      <c r="QIY20" s="660"/>
      <c r="QIZ20" s="661"/>
      <c r="QJA20" s="661"/>
      <c r="QJB20" s="661"/>
      <c r="QJC20" s="661"/>
      <c r="QJD20" s="661"/>
      <c r="QJE20" s="661"/>
      <c r="QJF20" s="661"/>
      <c r="QJG20" s="661"/>
      <c r="QJH20" s="661"/>
      <c r="QJI20" s="661"/>
      <c r="QJJ20" s="661"/>
      <c r="QJK20" s="661"/>
      <c r="QJL20" s="661"/>
      <c r="QJM20" s="661"/>
      <c r="QJN20" s="661"/>
      <c r="QJO20" s="661"/>
      <c r="QJP20" s="661"/>
      <c r="QJQ20" s="661"/>
      <c r="QJR20" s="661"/>
      <c r="QJS20" s="661"/>
      <c r="QJT20" s="661"/>
      <c r="QJU20" s="661"/>
      <c r="QJV20" s="661"/>
      <c r="QJW20" s="661"/>
      <c r="QJX20" s="661"/>
      <c r="QJY20" s="661"/>
      <c r="QJZ20" s="662"/>
      <c r="QKA20" s="660"/>
      <c r="QKB20" s="661"/>
      <c r="QKC20" s="661"/>
      <c r="QKD20" s="661"/>
      <c r="QKE20" s="661"/>
      <c r="QKF20" s="661"/>
      <c r="QKG20" s="661"/>
      <c r="QKH20" s="661"/>
      <c r="QKI20" s="661"/>
      <c r="QKJ20" s="661"/>
      <c r="QKK20" s="661"/>
      <c r="QKL20" s="661"/>
      <c r="QKM20" s="661"/>
      <c r="QKN20" s="661"/>
      <c r="QKO20" s="661"/>
      <c r="QKP20" s="661"/>
      <c r="QKQ20" s="661"/>
      <c r="QKR20" s="661"/>
      <c r="QKS20" s="661"/>
      <c r="QKT20" s="661"/>
      <c r="QKU20" s="661"/>
      <c r="QKV20" s="661"/>
      <c r="QKW20" s="661"/>
      <c r="QKX20" s="661"/>
      <c r="QKY20" s="661"/>
      <c r="QKZ20" s="661"/>
      <c r="QLA20" s="661"/>
      <c r="QLB20" s="662"/>
      <c r="QLC20" s="660"/>
      <c r="QLD20" s="661"/>
      <c r="QLE20" s="661"/>
      <c r="QLF20" s="661"/>
      <c r="QLG20" s="661"/>
      <c r="QLH20" s="661"/>
      <c r="QLI20" s="661"/>
      <c r="QLJ20" s="661"/>
      <c r="QLK20" s="661"/>
      <c r="QLL20" s="661"/>
      <c r="QLM20" s="661"/>
      <c r="QLN20" s="661"/>
      <c r="QLO20" s="661"/>
      <c r="QLP20" s="661"/>
      <c r="QLQ20" s="661"/>
      <c r="QLR20" s="661"/>
      <c r="QLS20" s="661"/>
      <c r="QLT20" s="661"/>
      <c r="QLU20" s="661"/>
      <c r="QLV20" s="661"/>
      <c r="QLW20" s="661"/>
      <c r="QLX20" s="661"/>
      <c r="QLY20" s="661"/>
      <c r="QLZ20" s="661"/>
      <c r="QMA20" s="661"/>
      <c r="QMB20" s="661"/>
      <c r="QMC20" s="661"/>
      <c r="QMD20" s="662"/>
      <c r="QME20" s="660"/>
      <c r="QMF20" s="661"/>
      <c r="QMG20" s="661"/>
      <c r="QMH20" s="661"/>
      <c r="QMI20" s="661"/>
      <c r="QMJ20" s="661"/>
      <c r="QMK20" s="661"/>
      <c r="QML20" s="661"/>
      <c r="QMM20" s="661"/>
      <c r="QMN20" s="661"/>
      <c r="QMO20" s="661"/>
      <c r="QMP20" s="661"/>
      <c r="QMQ20" s="661"/>
      <c r="QMR20" s="661"/>
      <c r="QMS20" s="661"/>
      <c r="QMT20" s="661"/>
      <c r="QMU20" s="661"/>
      <c r="QMV20" s="661"/>
      <c r="QMW20" s="661"/>
      <c r="QMX20" s="661"/>
      <c r="QMY20" s="661"/>
      <c r="QMZ20" s="661"/>
      <c r="QNA20" s="661"/>
      <c r="QNB20" s="661"/>
      <c r="QNC20" s="661"/>
      <c r="QND20" s="661"/>
      <c r="QNE20" s="661"/>
      <c r="QNF20" s="662"/>
      <c r="QNG20" s="660"/>
      <c r="QNH20" s="661"/>
      <c r="QNI20" s="661"/>
      <c r="QNJ20" s="661"/>
      <c r="QNK20" s="661"/>
      <c r="QNL20" s="661"/>
      <c r="QNM20" s="661"/>
      <c r="QNN20" s="661"/>
      <c r="QNO20" s="661"/>
      <c r="QNP20" s="661"/>
      <c r="QNQ20" s="661"/>
      <c r="QNR20" s="661"/>
      <c r="QNS20" s="661"/>
      <c r="QNT20" s="661"/>
      <c r="QNU20" s="661"/>
      <c r="QNV20" s="661"/>
      <c r="QNW20" s="661"/>
      <c r="QNX20" s="661"/>
      <c r="QNY20" s="661"/>
      <c r="QNZ20" s="661"/>
      <c r="QOA20" s="661"/>
      <c r="QOB20" s="661"/>
      <c r="QOC20" s="661"/>
      <c r="QOD20" s="661"/>
      <c r="QOE20" s="661"/>
      <c r="QOF20" s="661"/>
      <c r="QOG20" s="661"/>
      <c r="QOH20" s="662"/>
      <c r="QOI20" s="660"/>
      <c r="QOJ20" s="661"/>
      <c r="QOK20" s="661"/>
      <c r="QOL20" s="661"/>
      <c r="QOM20" s="661"/>
      <c r="QON20" s="661"/>
      <c r="QOO20" s="661"/>
      <c r="QOP20" s="661"/>
      <c r="QOQ20" s="661"/>
      <c r="QOR20" s="661"/>
      <c r="QOS20" s="661"/>
      <c r="QOT20" s="661"/>
      <c r="QOU20" s="661"/>
      <c r="QOV20" s="661"/>
      <c r="QOW20" s="661"/>
      <c r="QOX20" s="661"/>
      <c r="QOY20" s="661"/>
      <c r="QOZ20" s="661"/>
      <c r="QPA20" s="661"/>
      <c r="QPB20" s="661"/>
      <c r="QPC20" s="661"/>
      <c r="QPD20" s="661"/>
      <c r="QPE20" s="661"/>
      <c r="QPF20" s="661"/>
      <c r="QPG20" s="661"/>
      <c r="QPH20" s="661"/>
      <c r="QPI20" s="661"/>
      <c r="QPJ20" s="662"/>
      <c r="QPK20" s="660"/>
      <c r="QPL20" s="661"/>
      <c r="QPM20" s="661"/>
      <c r="QPN20" s="661"/>
      <c r="QPO20" s="661"/>
      <c r="QPP20" s="661"/>
      <c r="QPQ20" s="661"/>
      <c r="QPR20" s="661"/>
      <c r="QPS20" s="661"/>
      <c r="QPT20" s="661"/>
      <c r="QPU20" s="661"/>
      <c r="QPV20" s="661"/>
      <c r="QPW20" s="661"/>
      <c r="QPX20" s="661"/>
      <c r="QPY20" s="661"/>
      <c r="QPZ20" s="661"/>
      <c r="QQA20" s="661"/>
      <c r="QQB20" s="661"/>
      <c r="QQC20" s="661"/>
      <c r="QQD20" s="661"/>
      <c r="QQE20" s="661"/>
      <c r="QQF20" s="661"/>
      <c r="QQG20" s="661"/>
      <c r="QQH20" s="661"/>
      <c r="QQI20" s="661"/>
      <c r="QQJ20" s="661"/>
      <c r="QQK20" s="661"/>
      <c r="QQL20" s="662"/>
      <c r="QQM20" s="660"/>
      <c r="QQN20" s="661"/>
      <c r="QQO20" s="661"/>
      <c r="QQP20" s="661"/>
      <c r="QQQ20" s="661"/>
      <c r="QQR20" s="661"/>
      <c r="QQS20" s="661"/>
      <c r="QQT20" s="661"/>
      <c r="QQU20" s="661"/>
      <c r="QQV20" s="661"/>
      <c r="QQW20" s="661"/>
      <c r="QQX20" s="661"/>
      <c r="QQY20" s="661"/>
      <c r="QQZ20" s="661"/>
      <c r="QRA20" s="661"/>
      <c r="QRB20" s="661"/>
      <c r="QRC20" s="661"/>
      <c r="QRD20" s="661"/>
      <c r="QRE20" s="661"/>
      <c r="QRF20" s="661"/>
      <c r="QRG20" s="661"/>
      <c r="QRH20" s="661"/>
      <c r="QRI20" s="661"/>
      <c r="QRJ20" s="661"/>
      <c r="QRK20" s="661"/>
      <c r="QRL20" s="661"/>
      <c r="QRM20" s="661"/>
      <c r="QRN20" s="662"/>
      <c r="QRO20" s="660"/>
      <c r="QRP20" s="661"/>
      <c r="QRQ20" s="661"/>
      <c r="QRR20" s="661"/>
      <c r="QRS20" s="661"/>
      <c r="QRT20" s="661"/>
      <c r="QRU20" s="661"/>
      <c r="QRV20" s="661"/>
      <c r="QRW20" s="661"/>
      <c r="QRX20" s="661"/>
      <c r="QRY20" s="661"/>
      <c r="QRZ20" s="661"/>
      <c r="QSA20" s="661"/>
      <c r="QSB20" s="661"/>
      <c r="QSC20" s="661"/>
      <c r="QSD20" s="661"/>
      <c r="QSE20" s="661"/>
      <c r="QSF20" s="661"/>
      <c r="QSG20" s="661"/>
      <c r="QSH20" s="661"/>
      <c r="QSI20" s="661"/>
      <c r="QSJ20" s="661"/>
      <c r="QSK20" s="661"/>
      <c r="QSL20" s="661"/>
      <c r="QSM20" s="661"/>
      <c r="QSN20" s="661"/>
      <c r="QSO20" s="661"/>
      <c r="QSP20" s="662"/>
      <c r="QSQ20" s="660"/>
      <c r="QSR20" s="661"/>
      <c r="QSS20" s="661"/>
      <c r="QST20" s="661"/>
      <c r="QSU20" s="661"/>
      <c r="QSV20" s="661"/>
      <c r="QSW20" s="661"/>
      <c r="QSX20" s="661"/>
      <c r="QSY20" s="661"/>
      <c r="QSZ20" s="661"/>
      <c r="QTA20" s="661"/>
      <c r="QTB20" s="661"/>
      <c r="QTC20" s="661"/>
      <c r="QTD20" s="661"/>
      <c r="QTE20" s="661"/>
      <c r="QTF20" s="661"/>
      <c r="QTG20" s="661"/>
      <c r="QTH20" s="661"/>
      <c r="QTI20" s="661"/>
      <c r="QTJ20" s="661"/>
      <c r="QTK20" s="661"/>
      <c r="QTL20" s="661"/>
      <c r="QTM20" s="661"/>
      <c r="QTN20" s="661"/>
      <c r="QTO20" s="661"/>
      <c r="QTP20" s="661"/>
      <c r="QTQ20" s="661"/>
      <c r="QTR20" s="662"/>
      <c r="QTS20" s="660"/>
      <c r="QTT20" s="661"/>
      <c r="QTU20" s="661"/>
      <c r="QTV20" s="661"/>
      <c r="QTW20" s="661"/>
      <c r="QTX20" s="661"/>
      <c r="QTY20" s="661"/>
      <c r="QTZ20" s="661"/>
      <c r="QUA20" s="661"/>
      <c r="QUB20" s="661"/>
      <c r="QUC20" s="661"/>
      <c r="QUD20" s="661"/>
      <c r="QUE20" s="661"/>
      <c r="QUF20" s="661"/>
      <c r="QUG20" s="661"/>
      <c r="QUH20" s="661"/>
      <c r="QUI20" s="661"/>
      <c r="QUJ20" s="661"/>
      <c r="QUK20" s="661"/>
      <c r="QUL20" s="661"/>
      <c r="QUM20" s="661"/>
      <c r="QUN20" s="661"/>
      <c r="QUO20" s="661"/>
      <c r="QUP20" s="661"/>
      <c r="QUQ20" s="661"/>
      <c r="QUR20" s="661"/>
      <c r="QUS20" s="661"/>
      <c r="QUT20" s="662"/>
      <c r="QUU20" s="660"/>
      <c r="QUV20" s="661"/>
      <c r="QUW20" s="661"/>
      <c r="QUX20" s="661"/>
      <c r="QUY20" s="661"/>
      <c r="QUZ20" s="661"/>
      <c r="QVA20" s="661"/>
      <c r="QVB20" s="661"/>
      <c r="QVC20" s="661"/>
      <c r="QVD20" s="661"/>
      <c r="QVE20" s="661"/>
      <c r="QVF20" s="661"/>
      <c r="QVG20" s="661"/>
      <c r="QVH20" s="661"/>
      <c r="QVI20" s="661"/>
      <c r="QVJ20" s="661"/>
      <c r="QVK20" s="661"/>
      <c r="QVL20" s="661"/>
      <c r="QVM20" s="661"/>
      <c r="QVN20" s="661"/>
      <c r="QVO20" s="661"/>
      <c r="QVP20" s="661"/>
      <c r="QVQ20" s="661"/>
      <c r="QVR20" s="661"/>
      <c r="QVS20" s="661"/>
      <c r="QVT20" s="661"/>
      <c r="QVU20" s="661"/>
      <c r="QVV20" s="662"/>
      <c r="QVW20" s="660"/>
      <c r="QVX20" s="661"/>
      <c r="QVY20" s="661"/>
      <c r="QVZ20" s="661"/>
      <c r="QWA20" s="661"/>
      <c r="QWB20" s="661"/>
      <c r="QWC20" s="661"/>
      <c r="QWD20" s="661"/>
      <c r="QWE20" s="661"/>
      <c r="QWF20" s="661"/>
      <c r="QWG20" s="661"/>
      <c r="QWH20" s="661"/>
      <c r="QWI20" s="661"/>
      <c r="QWJ20" s="661"/>
      <c r="QWK20" s="661"/>
      <c r="QWL20" s="661"/>
      <c r="QWM20" s="661"/>
      <c r="QWN20" s="661"/>
      <c r="QWO20" s="661"/>
      <c r="QWP20" s="661"/>
      <c r="QWQ20" s="661"/>
      <c r="QWR20" s="661"/>
      <c r="QWS20" s="661"/>
      <c r="QWT20" s="661"/>
      <c r="QWU20" s="661"/>
      <c r="QWV20" s="661"/>
      <c r="QWW20" s="661"/>
      <c r="QWX20" s="662"/>
      <c r="QWY20" s="660"/>
      <c r="QWZ20" s="661"/>
      <c r="QXA20" s="661"/>
      <c r="QXB20" s="661"/>
      <c r="QXC20" s="661"/>
      <c r="QXD20" s="661"/>
      <c r="QXE20" s="661"/>
      <c r="QXF20" s="661"/>
      <c r="QXG20" s="661"/>
      <c r="QXH20" s="661"/>
      <c r="QXI20" s="661"/>
      <c r="QXJ20" s="661"/>
      <c r="QXK20" s="661"/>
      <c r="QXL20" s="661"/>
      <c r="QXM20" s="661"/>
      <c r="QXN20" s="661"/>
      <c r="QXO20" s="661"/>
      <c r="QXP20" s="661"/>
      <c r="QXQ20" s="661"/>
      <c r="QXR20" s="661"/>
      <c r="QXS20" s="661"/>
      <c r="QXT20" s="661"/>
      <c r="QXU20" s="661"/>
      <c r="QXV20" s="661"/>
      <c r="QXW20" s="661"/>
      <c r="QXX20" s="661"/>
      <c r="QXY20" s="661"/>
      <c r="QXZ20" s="662"/>
      <c r="QYA20" s="660"/>
      <c r="QYB20" s="661"/>
      <c r="QYC20" s="661"/>
      <c r="QYD20" s="661"/>
      <c r="QYE20" s="661"/>
      <c r="QYF20" s="661"/>
      <c r="QYG20" s="661"/>
      <c r="QYH20" s="661"/>
      <c r="QYI20" s="661"/>
      <c r="QYJ20" s="661"/>
      <c r="QYK20" s="661"/>
      <c r="QYL20" s="661"/>
      <c r="QYM20" s="661"/>
      <c r="QYN20" s="661"/>
      <c r="QYO20" s="661"/>
      <c r="QYP20" s="661"/>
      <c r="QYQ20" s="661"/>
      <c r="QYR20" s="661"/>
      <c r="QYS20" s="661"/>
      <c r="QYT20" s="661"/>
      <c r="QYU20" s="661"/>
      <c r="QYV20" s="661"/>
      <c r="QYW20" s="661"/>
      <c r="QYX20" s="661"/>
      <c r="QYY20" s="661"/>
      <c r="QYZ20" s="661"/>
      <c r="QZA20" s="661"/>
      <c r="QZB20" s="662"/>
      <c r="QZC20" s="660"/>
      <c r="QZD20" s="661"/>
      <c r="QZE20" s="661"/>
      <c r="QZF20" s="661"/>
      <c r="QZG20" s="661"/>
      <c r="QZH20" s="661"/>
      <c r="QZI20" s="661"/>
      <c r="QZJ20" s="661"/>
      <c r="QZK20" s="661"/>
      <c r="QZL20" s="661"/>
      <c r="QZM20" s="661"/>
      <c r="QZN20" s="661"/>
      <c r="QZO20" s="661"/>
      <c r="QZP20" s="661"/>
      <c r="QZQ20" s="661"/>
      <c r="QZR20" s="661"/>
      <c r="QZS20" s="661"/>
      <c r="QZT20" s="661"/>
      <c r="QZU20" s="661"/>
      <c r="QZV20" s="661"/>
      <c r="QZW20" s="661"/>
      <c r="QZX20" s="661"/>
      <c r="QZY20" s="661"/>
      <c r="QZZ20" s="661"/>
      <c r="RAA20" s="661"/>
      <c r="RAB20" s="661"/>
      <c r="RAC20" s="661"/>
      <c r="RAD20" s="662"/>
      <c r="RAE20" s="660"/>
      <c r="RAF20" s="661"/>
      <c r="RAG20" s="661"/>
      <c r="RAH20" s="661"/>
      <c r="RAI20" s="661"/>
      <c r="RAJ20" s="661"/>
      <c r="RAK20" s="661"/>
      <c r="RAL20" s="661"/>
      <c r="RAM20" s="661"/>
      <c r="RAN20" s="661"/>
      <c r="RAO20" s="661"/>
      <c r="RAP20" s="661"/>
      <c r="RAQ20" s="661"/>
      <c r="RAR20" s="661"/>
      <c r="RAS20" s="661"/>
      <c r="RAT20" s="661"/>
      <c r="RAU20" s="661"/>
      <c r="RAV20" s="661"/>
      <c r="RAW20" s="661"/>
      <c r="RAX20" s="661"/>
      <c r="RAY20" s="661"/>
      <c r="RAZ20" s="661"/>
      <c r="RBA20" s="661"/>
      <c r="RBB20" s="661"/>
      <c r="RBC20" s="661"/>
      <c r="RBD20" s="661"/>
      <c r="RBE20" s="661"/>
      <c r="RBF20" s="662"/>
      <c r="RBG20" s="660"/>
      <c r="RBH20" s="661"/>
      <c r="RBI20" s="661"/>
      <c r="RBJ20" s="661"/>
      <c r="RBK20" s="661"/>
      <c r="RBL20" s="661"/>
      <c r="RBM20" s="661"/>
      <c r="RBN20" s="661"/>
      <c r="RBO20" s="661"/>
      <c r="RBP20" s="661"/>
      <c r="RBQ20" s="661"/>
      <c r="RBR20" s="661"/>
      <c r="RBS20" s="661"/>
      <c r="RBT20" s="661"/>
      <c r="RBU20" s="661"/>
      <c r="RBV20" s="661"/>
      <c r="RBW20" s="661"/>
      <c r="RBX20" s="661"/>
      <c r="RBY20" s="661"/>
      <c r="RBZ20" s="661"/>
      <c r="RCA20" s="661"/>
      <c r="RCB20" s="661"/>
      <c r="RCC20" s="661"/>
      <c r="RCD20" s="661"/>
      <c r="RCE20" s="661"/>
      <c r="RCF20" s="661"/>
      <c r="RCG20" s="661"/>
      <c r="RCH20" s="662"/>
      <c r="RCI20" s="660"/>
      <c r="RCJ20" s="661"/>
      <c r="RCK20" s="661"/>
      <c r="RCL20" s="661"/>
      <c r="RCM20" s="661"/>
      <c r="RCN20" s="661"/>
      <c r="RCO20" s="661"/>
      <c r="RCP20" s="661"/>
      <c r="RCQ20" s="661"/>
      <c r="RCR20" s="661"/>
      <c r="RCS20" s="661"/>
      <c r="RCT20" s="661"/>
      <c r="RCU20" s="661"/>
      <c r="RCV20" s="661"/>
      <c r="RCW20" s="661"/>
      <c r="RCX20" s="661"/>
      <c r="RCY20" s="661"/>
      <c r="RCZ20" s="661"/>
      <c r="RDA20" s="661"/>
      <c r="RDB20" s="661"/>
      <c r="RDC20" s="661"/>
      <c r="RDD20" s="661"/>
      <c r="RDE20" s="661"/>
      <c r="RDF20" s="661"/>
      <c r="RDG20" s="661"/>
      <c r="RDH20" s="661"/>
      <c r="RDI20" s="661"/>
      <c r="RDJ20" s="662"/>
      <c r="RDK20" s="660"/>
      <c r="RDL20" s="661"/>
      <c r="RDM20" s="661"/>
      <c r="RDN20" s="661"/>
      <c r="RDO20" s="661"/>
      <c r="RDP20" s="661"/>
      <c r="RDQ20" s="661"/>
      <c r="RDR20" s="661"/>
      <c r="RDS20" s="661"/>
      <c r="RDT20" s="661"/>
      <c r="RDU20" s="661"/>
      <c r="RDV20" s="661"/>
      <c r="RDW20" s="661"/>
      <c r="RDX20" s="661"/>
      <c r="RDY20" s="661"/>
      <c r="RDZ20" s="661"/>
      <c r="REA20" s="661"/>
      <c r="REB20" s="661"/>
      <c r="REC20" s="661"/>
      <c r="RED20" s="661"/>
      <c r="REE20" s="661"/>
      <c r="REF20" s="661"/>
      <c r="REG20" s="661"/>
      <c r="REH20" s="661"/>
      <c r="REI20" s="661"/>
      <c r="REJ20" s="661"/>
      <c r="REK20" s="661"/>
      <c r="REL20" s="662"/>
      <c r="REM20" s="660"/>
      <c r="REN20" s="661"/>
      <c r="REO20" s="661"/>
      <c r="REP20" s="661"/>
      <c r="REQ20" s="661"/>
      <c r="RER20" s="661"/>
      <c r="RES20" s="661"/>
      <c r="RET20" s="661"/>
      <c r="REU20" s="661"/>
      <c r="REV20" s="661"/>
      <c r="REW20" s="661"/>
      <c r="REX20" s="661"/>
      <c r="REY20" s="661"/>
      <c r="REZ20" s="661"/>
      <c r="RFA20" s="661"/>
      <c r="RFB20" s="661"/>
      <c r="RFC20" s="661"/>
      <c r="RFD20" s="661"/>
      <c r="RFE20" s="661"/>
      <c r="RFF20" s="661"/>
      <c r="RFG20" s="661"/>
      <c r="RFH20" s="661"/>
      <c r="RFI20" s="661"/>
      <c r="RFJ20" s="661"/>
      <c r="RFK20" s="661"/>
      <c r="RFL20" s="661"/>
      <c r="RFM20" s="661"/>
      <c r="RFN20" s="662"/>
      <c r="RFO20" s="660"/>
      <c r="RFP20" s="661"/>
      <c r="RFQ20" s="661"/>
      <c r="RFR20" s="661"/>
      <c r="RFS20" s="661"/>
      <c r="RFT20" s="661"/>
      <c r="RFU20" s="661"/>
      <c r="RFV20" s="661"/>
      <c r="RFW20" s="661"/>
      <c r="RFX20" s="661"/>
      <c r="RFY20" s="661"/>
      <c r="RFZ20" s="661"/>
      <c r="RGA20" s="661"/>
      <c r="RGB20" s="661"/>
      <c r="RGC20" s="661"/>
      <c r="RGD20" s="661"/>
      <c r="RGE20" s="661"/>
      <c r="RGF20" s="661"/>
      <c r="RGG20" s="661"/>
      <c r="RGH20" s="661"/>
      <c r="RGI20" s="661"/>
      <c r="RGJ20" s="661"/>
      <c r="RGK20" s="661"/>
      <c r="RGL20" s="661"/>
      <c r="RGM20" s="661"/>
      <c r="RGN20" s="661"/>
      <c r="RGO20" s="661"/>
      <c r="RGP20" s="662"/>
      <c r="RGQ20" s="660"/>
      <c r="RGR20" s="661"/>
      <c r="RGS20" s="661"/>
      <c r="RGT20" s="661"/>
      <c r="RGU20" s="661"/>
      <c r="RGV20" s="661"/>
      <c r="RGW20" s="661"/>
      <c r="RGX20" s="661"/>
      <c r="RGY20" s="661"/>
      <c r="RGZ20" s="661"/>
      <c r="RHA20" s="661"/>
      <c r="RHB20" s="661"/>
      <c r="RHC20" s="661"/>
      <c r="RHD20" s="661"/>
      <c r="RHE20" s="661"/>
      <c r="RHF20" s="661"/>
      <c r="RHG20" s="661"/>
      <c r="RHH20" s="661"/>
      <c r="RHI20" s="661"/>
      <c r="RHJ20" s="661"/>
      <c r="RHK20" s="661"/>
      <c r="RHL20" s="661"/>
      <c r="RHM20" s="661"/>
      <c r="RHN20" s="661"/>
      <c r="RHO20" s="661"/>
      <c r="RHP20" s="661"/>
      <c r="RHQ20" s="661"/>
      <c r="RHR20" s="662"/>
      <c r="RHS20" s="660"/>
      <c r="RHT20" s="661"/>
      <c r="RHU20" s="661"/>
      <c r="RHV20" s="661"/>
      <c r="RHW20" s="661"/>
      <c r="RHX20" s="661"/>
      <c r="RHY20" s="661"/>
      <c r="RHZ20" s="661"/>
      <c r="RIA20" s="661"/>
      <c r="RIB20" s="661"/>
      <c r="RIC20" s="661"/>
      <c r="RID20" s="661"/>
      <c r="RIE20" s="661"/>
      <c r="RIF20" s="661"/>
      <c r="RIG20" s="661"/>
      <c r="RIH20" s="661"/>
      <c r="RII20" s="661"/>
      <c r="RIJ20" s="661"/>
      <c r="RIK20" s="661"/>
      <c r="RIL20" s="661"/>
      <c r="RIM20" s="661"/>
      <c r="RIN20" s="661"/>
      <c r="RIO20" s="661"/>
      <c r="RIP20" s="661"/>
      <c r="RIQ20" s="661"/>
      <c r="RIR20" s="661"/>
      <c r="RIS20" s="661"/>
      <c r="RIT20" s="662"/>
      <c r="RIU20" s="660"/>
      <c r="RIV20" s="661"/>
      <c r="RIW20" s="661"/>
      <c r="RIX20" s="661"/>
      <c r="RIY20" s="661"/>
      <c r="RIZ20" s="661"/>
      <c r="RJA20" s="661"/>
      <c r="RJB20" s="661"/>
      <c r="RJC20" s="661"/>
      <c r="RJD20" s="661"/>
      <c r="RJE20" s="661"/>
      <c r="RJF20" s="661"/>
      <c r="RJG20" s="661"/>
      <c r="RJH20" s="661"/>
      <c r="RJI20" s="661"/>
      <c r="RJJ20" s="661"/>
      <c r="RJK20" s="661"/>
      <c r="RJL20" s="661"/>
      <c r="RJM20" s="661"/>
      <c r="RJN20" s="661"/>
      <c r="RJO20" s="661"/>
      <c r="RJP20" s="661"/>
      <c r="RJQ20" s="661"/>
      <c r="RJR20" s="661"/>
      <c r="RJS20" s="661"/>
      <c r="RJT20" s="661"/>
      <c r="RJU20" s="661"/>
      <c r="RJV20" s="662"/>
      <c r="RJW20" s="660"/>
      <c r="RJX20" s="661"/>
      <c r="RJY20" s="661"/>
      <c r="RJZ20" s="661"/>
      <c r="RKA20" s="661"/>
      <c r="RKB20" s="661"/>
      <c r="RKC20" s="661"/>
      <c r="RKD20" s="661"/>
      <c r="RKE20" s="661"/>
      <c r="RKF20" s="661"/>
      <c r="RKG20" s="661"/>
      <c r="RKH20" s="661"/>
      <c r="RKI20" s="661"/>
      <c r="RKJ20" s="661"/>
      <c r="RKK20" s="661"/>
      <c r="RKL20" s="661"/>
      <c r="RKM20" s="661"/>
      <c r="RKN20" s="661"/>
      <c r="RKO20" s="661"/>
      <c r="RKP20" s="661"/>
      <c r="RKQ20" s="661"/>
      <c r="RKR20" s="661"/>
      <c r="RKS20" s="661"/>
      <c r="RKT20" s="661"/>
      <c r="RKU20" s="661"/>
      <c r="RKV20" s="661"/>
      <c r="RKW20" s="661"/>
      <c r="RKX20" s="662"/>
      <c r="RKY20" s="660"/>
      <c r="RKZ20" s="661"/>
      <c r="RLA20" s="661"/>
      <c r="RLB20" s="661"/>
      <c r="RLC20" s="661"/>
      <c r="RLD20" s="661"/>
      <c r="RLE20" s="661"/>
      <c r="RLF20" s="661"/>
      <c r="RLG20" s="661"/>
      <c r="RLH20" s="661"/>
      <c r="RLI20" s="661"/>
      <c r="RLJ20" s="661"/>
      <c r="RLK20" s="661"/>
      <c r="RLL20" s="661"/>
      <c r="RLM20" s="661"/>
      <c r="RLN20" s="661"/>
      <c r="RLO20" s="661"/>
      <c r="RLP20" s="661"/>
      <c r="RLQ20" s="661"/>
      <c r="RLR20" s="661"/>
      <c r="RLS20" s="661"/>
      <c r="RLT20" s="661"/>
      <c r="RLU20" s="661"/>
      <c r="RLV20" s="661"/>
      <c r="RLW20" s="661"/>
      <c r="RLX20" s="661"/>
      <c r="RLY20" s="661"/>
      <c r="RLZ20" s="662"/>
      <c r="RMA20" s="660"/>
      <c r="RMB20" s="661"/>
      <c r="RMC20" s="661"/>
      <c r="RMD20" s="661"/>
      <c r="RME20" s="661"/>
      <c r="RMF20" s="661"/>
      <c r="RMG20" s="661"/>
      <c r="RMH20" s="661"/>
      <c r="RMI20" s="661"/>
      <c r="RMJ20" s="661"/>
      <c r="RMK20" s="661"/>
      <c r="RML20" s="661"/>
      <c r="RMM20" s="661"/>
      <c r="RMN20" s="661"/>
      <c r="RMO20" s="661"/>
      <c r="RMP20" s="661"/>
      <c r="RMQ20" s="661"/>
      <c r="RMR20" s="661"/>
      <c r="RMS20" s="661"/>
      <c r="RMT20" s="661"/>
      <c r="RMU20" s="661"/>
      <c r="RMV20" s="661"/>
      <c r="RMW20" s="661"/>
      <c r="RMX20" s="661"/>
      <c r="RMY20" s="661"/>
      <c r="RMZ20" s="661"/>
      <c r="RNA20" s="661"/>
      <c r="RNB20" s="662"/>
      <c r="RNC20" s="660"/>
      <c r="RND20" s="661"/>
      <c r="RNE20" s="661"/>
      <c r="RNF20" s="661"/>
      <c r="RNG20" s="661"/>
      <c r="RNH20" s="661"/>
      <c r="RNI20" s="661"/>
      <c r="RNJ20" s="661"/>
      <c r="RNK20" s="661"/>
      <c r="RNL20" s="661"/>
      <c r="RNM20" s="661"/>
      <c r="RNN20" s="661"/>
      <c r="RNO20" s="661"/>
      <c r="RNP20" s="661"/>
      <c r="RNQ20" s="661"/>
      <c r="RNR20" s="661"/>
      <c r="RNS20" s="661"/>
      <c r="RNT20" s="661"/>
      <c r="RNU20" s="661"/>
      <c r="RNV20" s="661"/>
      <c r="RNW20" s="661"/>
      <c r="RNX20" s="661"/>
      <c r="RNY20" s="661"/>
      <c r="RNZ20" s="661"/>
      <c r="ROA20" s="661"/>
      <c r="ROB20" s="661"/>
      <c r="ROC20" s="661"/>
      <c r="ROD20" s="662"/>
      <c r="ROE20" s="660"/>
      <c r="ROF20" s="661"/>
      <c r="ROG20" s="661"/>
      <c r="ROH20" s="661"/>
      <c r="ROI20" s="661"/>
      <c r="ROJ20" s="661"/>
      <c r="ROK20" s="661"/>
      <c r="ROL20" s="661"/>
      <c r="ROM20" s="661"/>
      <c r="RON20" s="661"/>
      <c r="ROO20" s="661"/>
      <c r="ROP20" s="661"/>
      <c r="ROQ20" s="661"/>
      <c r="ROR20" s="661"/>
      <c r="ROS20" s="661"/>
      <c r="ROT20" s="661"/>
      <c r="ROU20" s="661"/>
      <c r="ROV20" s="661"/>
      <c r="ROW20" s="661"/>
      <c r="ROX20" s="661"/>
      <c r="ROY20" s="661"/>
      <c r="ROZ20" s="661"/>
      <c r="RPA20" s="661"/>
      <c r="RPB20" s="661"/>
      <c r="RPC20" s="661"/>
      <c r="RPD20" s="661"/>
      <c r="RPE20" s="661"/>
      <c r="RPF20" s="662"/>
      <c r="RPG20" s="660"/>
      <c r="RPH20" s="661"/>
      <c r="RPI20" s="661"/>
      <c r="RPJ20" s="661"/>
      <c r="RPK20" s="661"/>
      <c r="RPL20" s="661"/>
      <c r="RPM20" s="661"/>
      <c r="RPN20" s="661"/>
      <c r="RPO20" s="661"/>
      <c r="RPP20" s="661"/>
      <c r="RPQ20" s="661"/>
      <c r="RPR20" s="661"/>
      <c r="RPS20" s="661"/>
      <c r="RPT20" s="661"/>
      <c r="RPU20" s="661"/>
      <c r="RPV20" s="661"/>
      <c r="RPW20" s="661"/>
      <c r="RPX20" s="661"/>
      <c r="RPY20" s="661"/>
      <c r="RPZ20" s="661"/>
      <c r="RQA20" s="661"/>
      <c r="RQB20" s="661"/>
      <c r="RQC20" s="661"/>
      <c r="RQD20" s="661"/>
      <c r="RQE20" s="661"/>
      <c r="RQF20" s="661"/>
      <c r="RQG20" s="661"/>
      <c r="RQH20" s="662"/>
      <c r="RQI20" s="660"/>
      <c r="RQJ20" s="661"/>
      <c r="RQK20" s="661"/>
      <c r="RQL20" s="661"/>
      <c r="RQM20" s="661"/>
      <c r="RQN20" s="661"/>
      <c r="RQO20" s="661"/>
      <c r="RQP20" s="661"/>
      <c r="RQQ20" s="661"/>
      <c r="RQR20" s="661"/>
      <c r="RQS20" s="661"/>
      <c r="RQT20" s="661"/>
      <c r="RQU20" s="661"/>
      <c r="RQV20" s="661"/>
      <c r="RQW20" s="661"/>
      <c r="RQX20" s="661"/>
      <c r="RQY20" s="661"/>
      <c r="RQZ20" s="661"/>
      <c r="RRA20" s="661"/>
      <c r="RRB20" s="661"/>
      <c r="RRC20" s="661"/>
      <c r="RRD20" s="661"/>
      <c r="RRE20" s="661"/>
      <c r="RRF20" s="661"/>
      <c r="RRG20" s="661"/>
      <c r="RRH20" s="661"/>
      <c r="RRI20" s="661"/>
      <c r="RRJ20" s="662"/>
      <c r="RRK20" s="660"/>
      <c r="RRL20" s="661"/>
      <c r="RRM20" s="661"/>
      <c r="RRN20" s="661"/>
      <c r="RRO20" s="661"/>
      <c r="RRP20" s="661"/>
      <c r="RRQ20" s="661"/>
      <c r="RRR20" s="661"/>
      <c r="RRS20" s="661"/>
      <c r="RRT20" s="661"/>
      <c r="RRU20" s="661"/>
      <c r="RRV20" s="661"/>
      <c r="RRW20" s="661"/>
      <c r="RRX20" s="661"/>
      <c r="RRY20" s="661"/>
      <c r="RRZ20" s="661"/>
      <c r="RSA20" s="661"/>
      <c r="RSB20" s="661"/>
      <c r="RSC20" s="661"/>
      <c r="RSD20" s="661"/>
      <c r="RSE20" s="661"/>
      <c r="RSF20" s="661"/>
      <c r="RSG20" s="661"/>
      <c r="RSH20" s="661"/>
      <c r="RSI20" s="661"/>
      <c r="RSJ20" s="661"/>
      <c r="RSK20" s="661"/>
      <c r="RSL20" s="662"/>
      <c r="RSM20" s="660"/>
      <c r="RSN20" s="661"/>
      <c r="RSO20" s="661"/>
      <c r="RSP20" s="661"/>
      <c r="RSQ20" s="661"/>
      <c r="RSR20" s="661"/>
      <c r="RSS20" s="661"/>
      <c r="RST20" s="661"/>
      <c r="RSU20" s="661"/>
      <c r="RSV20" s="661"/>
      <c r="RSW20" s="661"/>
      <c r="RSX20" s="661"/>
      <c r="RSY20" s="661"/>
      <c r="RSZ20" s="661"/>
      <c r="RTA20" s="661"/>
      <c r="RTB20" s="661"/>
      <c r="RTC20" s="661"/>
      <c r="RTD20" s="661"/>
      <c r="RTE20" s="661"/>
      <c r="RTF20" s="661"/>
      <c r="RTG20" s="661"/>
      <c r="RTH20" s="661"/>
      <c r="RTI20" s="661"/>
      <c r="RTJ20" s="661"/>
      <c r="RTK20" s="661"/>
      <c r="RTL20" s="661"/>
      <c r="RTM20" s="661"/>
      <c r="RTN20" s="662"/>
      <c r="RTO20" s="660"/>
      <c r="RTP20" s="661"/>
      <c r="RTQ20" s="661"/>
      <c r="RTR20" s="661"/>
      <c r="RTS20" s="661"/>
      <c r="RTT20" s="661"/>
      <c r="RTU20" s="661"/>
      <c r="RTV20" s="661"/>
      <c r="RTW20" s="661"/>
      <c r="RTX20" s="661"/>
      <c r="RTY20" s="661"/>
      <c r="RTZ20" s="661"/>
      <c r="RUA20" s="661"/>
      <c r="RUB20" s="661"/>
      <c r="RUC20" s="661"/>
      <c r="RUD20" s="661"/>
      <c r="RUE20" s="661"/>
      <c r="RUF20" s="661"/>
      <c r="RUG20" s="661"/>
      <c r="RUH20" s="661"/>
      <c r="RUI20" s="661"/>
      <c r="RUJ20" s="661"/>
      <c r="RUK20" s="661"/>
      <c r="RUL20" s="661"/>
      <c r="RUM20" s="661"/>
      <c r="RUN20" s="661"/>
      <c r="RUO20" s="661"/>
      <c r="RUP20" s="662"/>
      <c r="RUQ20" s="660"/>
      <c r="RUR20" s="661"/>
      <c r="RUS20" s="661"/>
      <c r="RUT20" s="661"/>
      <c r="RUU20" s="661"/>
      <c r="RUV20" s="661"/>
      <c r="RUW20" s="661"/>
      <c r="RUX20" s="661"/>
      <c r="RUY20" s="661"/>
      <c r="RUZ20" s="661"/>
      <c r="RVA20" s="661"/>
      <c r="RVB20" s="661"/>
      <c r="RVC20" s="661"/>
      <c r="RVD20" s="661"/>
      <c r="RVE20" s="661"/>
      <c r="RVF20" s="661"/>
      <c r="RVG20" s="661"/>
      <c r="RVH20" s="661"/>
      <c r="RVI20" s="661"/>
      <c r="RVJ20" s="661"/>
      <c r="RVK20" s="661"/>
      <c r="RVL20" s="661"/>
      <c r="RVM20" s="661"/>
      <c r="RVN20" s="661"/>
      <c r="RVO20" s="661"/>
      <c r="RVP20" s="661"/>
      <c r="RVQ20" s="661"/>
      <c r="RVR20" s="662"/>
      <c r="RVS20" s="660"/>
      <c r="RVT20" s="661"/>
      <c r="RVU20" s="661"/>
      <c r="RVV20" s="661"/>
      <c r="RVW20" s="661"/>
      <c r="RVX20" s="661"/>
      <c r="RVY20" s="661"/>
      <c r="RVZ20" s="661"/>
      <c r="RWA20" s="661"/>
      <c r="RWB20" s="661"/>
      <c r="RWC20" s="661"/>
      <c r="RWD20" s="661"/>
      <c r="RWE20" s="661"/>
      <c r="RWF20" s="661"/>
      <c r="RWG20" s="661"/>
      <c r="RWH20" s="661"/>
      <c r="RWI20" s="661"/>
      <c r="RWJ20" s="661"/>
      <c r="RWK20" s="661"/>
      <c r="RWL20" s="661"/>
      <c r="RWM20" s="661"/>
      <c r="RWN20" s="661"/>
      <c r="RWO20" s="661"/>
      <c r="RWP20" s="661"/>
      <c r="RWQ20" s="661"/>
      <c r="RWR20" s="661"/>
      <c r="RWS20" s="661"/>
      <c r="RWT20" s="662"/>
      <c r="RWU20" s="660"/>
      <c r="RWV20" s="661"/>
      <c r="RWW20" s="661"/>
      <c r="RWX20" s="661"/>
      <c r="RWY20" s="661"/>
      <c r="RWZ20" s="661"/>
      <c r="RXA20" s="661"/>
      <c r="RXB20" s="661"/>
      <c r="RXC20" s="661"/>
      <c r="RXD20" s="661"/>
      <c r="RXE20" s="661"/>
      <c r="RXF20" s="661"/>
      <c r="RXG20" s="661"/>
      <c r="RXH20" s="661"/>
      <c r="RXI20" s="661"/>
      <c r="RXJ20" s="661"/>
      <c r="RXK20" s="661"/>
      <c r="RXL20" s="661"/>
      <c r="RXM20" s="661"/>
      <c r="RXN20" s="661"/>
      <c r="RXO20" s="661"/>
      <c r="RXP20" s="661"/>
      <c r="RXQ20" s="661"/>
      <c r="RXR20" s="661"/>
      <c r="RXS20" s="661"/>
      <c r="RXT20" s="661"/>
      <c r="RXU20" s="661"/>
      <c r="RXV20" s="662"/>
      <c r="RXW20" s="660"/>
      <c r="RXX20" s="661"/>
      <c r="RXY20" s="661"/>
      <c r="RXZ20" s="661"/>
      <c r="RYA20" s="661"/>
      <c r="RYB20" s="661"/>
      <c r="RYC20" s="661"/>
      <c r="RYD20" s="661"/>
      <c r="RYE20" s="661"/>
      <c r="RYF20" s="661"/>
      <c r="RYG20" s="661"/>
      <c r="RYH20" s="661"/>
      <c r="RYI20" s="661"/>
      <c r="RYJ20" s="661"/>
      <c r="RYK20" s="661"/>
      <c r="RYL20" s="661"/>
      <c r="RYM20" s="661"/>
      <c r="RYN20" s="661"/>
      <c r="RYO20" s="661"/>
      <c r="RYP20" s="661"/>
      <c r="RYQ20" s="661"/>
      <c r="RYR20" s="661"/>
      <c r="RYS20" s="661"/>
      <c r="RYT20" s="661"/>
      <c r="RYU20" s="661"/>
      <c r="RYV20" s="661"/>
      <c r="RYW20" s="661"/>
      <c r="RYX20" s="662"/>
      <c r="RYY20" s="660"/>
      <c r="RYZ20" s="661"/>
      <c r="RZA20" s="661"/>
      <c r="RZB20" s="661"/>
      <c r="RZC20" s="661"/>
      <c r="RZD20" s="661"/>
      <c r="RZE20" s="661"/>
      <c r="RZF20" s="661"/>
      <c r="RZG20" s="661"/>
      <c r="RZH20" s="661"/>
      <c r="RZI20" s="661"/>
      <c r="RZJ20" s="661"/>
      <c r="RZK20" s="661"/>
      <c r="RZL20" s="661"/>
      <c r="RZM20" s="661"/>
      <c r="RZN20" s="661"/>
      <c r="RZO20" s="661"/>
      <c r="RZP20" s="661"/>
      <c r="RZQ20" s="661"/>
      <c r="RZR20" s="661"/>
      <c r="RZS20" s="661"/>
      <c r="RZT20" s="661"/>
      <c r="RZU20" s="661"/>
      <c r="RZV20" s="661"/>
      <c r="RZW20" s="661"/>
      <c r="RZX20" s="661"/>
      <c r="RZY20" s="661"/>
      <c r="RZZ20" s="662"/>
      <c r="SAA20" s="660"/>
      <c r="SAB20" s="661"/>
      <c r="SAC20" s="661"/>
      <c r="SAD20" s="661"/>
      <c r="SAE20" s="661"/>
      <c r="SAF20" s="661"/>
      <c r="SAG20" s="661"/>
      <c r="SAH20" s="661"/>
      <c r="SAI20" s="661"/>
      <c r="SAJ20" s="661"/>
      <c r="SAK20" s="661"/>
      <c r="SAL20" s="661"/>
      <c r="SAM20" s="661"/>
      <c r="SAN20" s="661"/>
      <c r="SAO20" s="661"/>
      <c r="SAP20" s="661"/>
      <c r="SAQ20" s="661"/>
      <c r="SAR20" s="661"/>
      <c r="SAS20" s="661"/>
      <c r="SAT20" s="661"/>
      <c r="SAU20" s="661"/>
      <c r="SAV20" s="661"/>
      <c r="SAW20" s="661"/>
      <c r="SAX20" s="661"/>
      <c r="SAY20" s="661"/>
      <c r="SAZ20" s="661"/>
      <c r="SBA20" s="661"/>
      <c r="SBB20" s="662"/>
      <c r="SBC20" s="660"/>
      <c r="SBD20" s="661"/>
      <c r="SBE20" s="661"/>
      <c r="SBF20" s="661"/>
      <c r="SBG20" s="661"/>
      <c r="SBH20" s="661"/>
      <c r="SBI20" s="661"/>
      <c r="SBJ20" s="661"/>
      <c r="SBK20" s="661"/>
      <c r="SBL20" s="661"/>
      <c r="SBM20" s="661"/>
      <c r="SBN20" s="661"/>
      <c r="SBO20" s="661"/>
      <c r="SBP20" s="661"/>
      <c r="SBQ20" s="661"/>
      <c r="SBR20" s="661"/>
      <c r="SBS20" s="661"/>
      <c r="SBT20" s="661"/>
      <c r="SBU20" s="661"/>
      <c r="SBV20" s="661"/>
      <c r="SBW20" s="661"/>
      <c r="SBX20" s="661"/>
      <c r="SBY20" s="661"/>
      <c r="SBZ20" s="661"/>
      <c r="SCA20" s="661"/>
      <c r="SCB20" s="661"/>
      <c r="SCC20" s="661"/>
      <c r="SCD20" s="662"/>
      <c r="SCE20" s="660"/>
      <c r="SCF20" s="661"/>
      <c r="SCG20" s="661"/>
      <c r="SCH20" s="661"/>
      <c r="SCI20" s="661"/>
      <c r="SCJ20" s="661"/>
      <c r="SCK20" s="661"/>
      <c r="SCL20" s="661"/>
      <c r="SCM20" s="661"/>
      <c r="SCN20" s="661"/>
      <c r="SCO20" s="661"/>
      <c r="SCP20" s="661"/>
      <c r="SCQ20" s="661"/>
      <c r="SCR20" s="661"/>
      <c r="SCS20" s="661"/>
      <c r="SCT20" s="661"/>
      <c r="SCU20" s="661"/>
      <c r="SCV20" s="661"/>
      <c r="SCW20" s="661"/>
      <c r="SCX20" s="661"/>
      <c r="SCY20" s="661"/>
      <c r="SCZ20" s="661"/>
      <c r="SDA20" s="661"/>
      <c r="SDB20" s="661"/>
      <c r="SDC20" s="661"/>
      <c r="SDD20" s="661"/>
      <c r="SDE20" s="661"/>
      <c r="SDF20" s="662"/>
      <c r="SDG20" s="660"/>
      <c r="SDH20" s="661"/>
      <c r="SDI20" s="661"/>
      <c r="SDJ20" s="661"/>
      <c r="SDK20" s="661"/>
      <c r="SDL20" s="661"/>
      <c r="SDM20" s="661"/>
      <c r="SDN20" s="661"/>
      <c r="SDO20" s="661"/>
      <c r="SDP20" s="661"/>
      <c r="SDQ20" s="661"/>
      <c r="SDR20" s="661"/>
      <c r="SDS20" s="661"/>
      <c r="SDT20" s="661"/>
      <c r="SDU20" s="661"/>
      <c r="SDV20" s="661"/>
      <c r="SDW20" s="661"/>
      <c r="SDX20" s="661"/>
      <c r="SDY20" s="661"/>
      <c r="SDZ20" s="661"/>
      <c r="SEA20" s="661"/>
      <c r="SEB20" s="661"/>
      <c r="SEC20" s="661"/>
      <c r="SED20" s="661"/>
      <c r="SEE20" s="661"/>
      <c r="SEF20" s="661"/>
      <c r="SEG20" s="661"/>
      <c r="SEH20" s="662"/>
      <c r="SEI20" s="660"/>
      <c r="SEJ20" s="661"/>
      <c r="SEK20" s="661"/>
      <c r="SEL20" s="661"/>
      <c r="SEM20" s="661"/>
      <c r="SEN20" s="661"/>
      <c r="SEO20" s="661"/>
      <c r="SEP20" s="661"/>
      <c r="SEQ20" s="661"/>
      <c r="SER20" s="661"/>
      <c r="SES20" s="661"/>
      <c r="SET20" s="661"/>
      <c r="SEU20" s="661"/>
      <c r="SEV20" s="661"/>
      <c r="SEW20" s="661"/>
      <c r="SEX20" s="661"/>
      <c r="SEY20" s="661"/>
      <c r="SEZ20" s="661"/>
      <c r="SFA20" s="661"/>
      <c r="SFB20" s="661"/>
      <c r="SFC20" s="661"/>
      <c r="SFD20" s="661"/>
      <c r="SFE20" s="661"/>
      <c r="SFF20" s="661"/>
      <c r="SFG20" s="661"/>
      <c r="SFH20" s="661"/>
      <c r="SFI20" s="661"/>
      <c r="SFJ20" s="662"/>
      <c r="SFK20" s="660"/>
      <c r="SFL20" s="661"/>
      <c r="SFM20" s="661"/>
      <c r="SFN20" s="661"/>
      <c r="SFO20" s="661"/>
      <c r="SFP20" s="661"/>
      <c r="SFQ20" s="661"/>
      <c r="SFR20" s="661"/>
      <c r="SFS20" s="661"/>
      <c r="SFT20" s="661"/>
      <c r="SFU20" s="661"/>
      <c r="SFV20" s="661"/>
      <c r="SFW20" s="661"/>
      <c r="SFX20" s="661"/>
      <c r="SFY20" s="661"/>
      <c r="SFZ20" s="661"/>
      <c r="SGA20" s="661"/>
      <c r="SGB20" s="661"/>
      <c r="SGC20" s="661"/>
      <c r="SGD20" s="661"/>
      <c r="SGE20" s="661"/>
      <c r="SGF20" s="661"/>
      <c r="SGG20" s="661"/>
      <c r="SGH20" s="661"/>
      <c r="SGI20" s="661"/>
      <c r="SGJ20" s="661"/>
      <c r="SGK20" s="661"/>
      <c r="SGL20" s="662"/>
      <c r="SGM20" s="660"/>
      <c r="SGN20" s="661"/>
      <c r="SGO20" s="661"/>
      <c r="SGP20" s="661"/>
      <c r="SGQ20" s="661"/>
      <c r="SGR20" s="661"/>
      <c r="SGS20" s="661"/>
      <c r="SGT20" s="661"/>
      <c r="SGU20" s="661"/>
      <c r="SGV20" s="661"/>
      <c r="SGW20" s="661"/>
      <c r="SGX20" s="661"/>
      <c r="SGY20" s="661"/>
      <c r="SGZ20" s="661"/>
      <c r="SHA20" s="661"/>
      <c r="SHB20" s="661"/>
      <c r="SHC20" s="661"/>
      <c r="SHD20" s="661"/>
      <c r="SHE20" s="661"/>
      <c r="SHF20" s="661"/>
      <c r="SHG20" s="661"/>
      <c r="SHH20" s="661"/>
      <c r="SHI20" s="661"/>
      <c r="SHJ20" s="661"/>
      <c r="SHK20" s="661"/>
      <c r="SHL20" s="661"/>
      <c r="SHM20" s="661"/>
      <c r="SHN20" s="662"/>
      <c r="SHO20" s="660"/>
      <c r="SHP20" s="661"/>
      <c r="SHQ20" s="661"/>
      <c r="SHR20" s="661"/>
      <c r="SHS20" s="661"/>
      <c r="SHT20" s="661"/>
      <c r="SHU20" s="661"/>
      <c r="SHV20" s="661"/>
      <c r="SHW20" s="661"/>
      <c r="SHX20" s="661"/>
      <c r="SHY20" s="661"/>
      <c r="SHZ20" s="661"/>
      <c r="SIA20" s="661"/>
      <c r="SIB20" s="661"/>
      <c r="SIC20" s="661"/>
      <c r="SID20" s="661"/>
      <c r="SIE20" s="661"/>
      <c r="SIF20" s="661"/>
      <c r="SIG20" s="661"/>
      <c r="SIH20" s="661"/>
      <c r="SII20" s="661"/>
      <c r="SIJ20" s="661"/>
      <c r="SIK20" s="661"/>
      <c r="SIL20" s="661"/>
      <c r="SIM20" s="661"/>
      <c r="SIN20" s="661"/>
      <c r="SIO20" s="661"/>
      <c r="SIP20" s="662"/>
      <c r="SIQ20" s="660"/>
      <c r="SIR20" s="661"/>
      <c r="SIS20" s="661"/>
      <c r="SIT20" s="661"/>
      <c r="SIU20" s="661"/>
      <c r="SIV20" s="661"/>
      <c r="SIW20" s="661"/>
      <c r="SIX20" s="661"/>
      <c r="SIY20" s="661"/>
      <c r="SIZ20" s="661"/>
      <c r="SJA20" s="661"/>
      <c r="SJB20" s="661"/>
      <c r="SJC20" s="661"/>
      <c r="SJD20" s="661"/>
      <c r="SJE20" s="661"/>
      <c r="SJF20" s="661"/>
      <c r="SJG20" s="661"/>
      <c r="SJH20" s="661"/>
      <c r="SJI20" s="661"/>
      <c r="SJJ20" s="661"/>
      <c r="SJK20" s="661"/>
      <c r="SJL20" s="661"/>
      <c r="SJM20" s="661"/>
      <c r="SJN20" s="661"/>
      <c r="SJO20" s="661"/>
      <c r="SJP20" s="661"/>
      <c r="SJQ20" s="661"/>
      <c r="SJR20" s="662"/>
      <c r="SJS20" s="660"/>
      <c r="SJT20" s="661"/>
      <c r="SJU20" s="661"/>
      <c r="SJV20" s="661"/>
      <c r="SJW20" s="661"/>
      <c r="SJX20" s="661"/>
      <c r="SJY20" s="661"/>
      <c r="SJZ20" s="661"/>
      <c r="SKA20" s="661"/>
      <c r="SKB20" s="661"/>
      <c r="SKC20" s="661"/>
      <c r="SKD20" s="661"/>
      <c r="SKE20" s="661"/>
      <c r="SKF20" s="661"/>
      <c r="SKG20" s="661"/>
      <c r="SKH20" s="661"/>
      <c r="SKI20" s="661"/>
      <c r="SKJ20" s="661"/>
      <c r="SKK20" s="661"/>
      <c r="SKL20" s="661"/>
      <c r="SKM20" s="661"/>
      <c r="SKN20" s="661"/>
      <c r="SKO20" s="661"/>
      <c r="SKP20" s="661"/>
      <c r="SKQ20" s="661"/>
      <c r="SKR20" s="661"/>
      <c r="SKS20" s="661"/>
      <c r="SKT20" s="662"/>
      <c r="SKU20" s="660"/>
      <c r="SKV20" s="661"/>
      <c r="SKW20" s="661"/>
      <c r="SKX20" s="661"/>
      <c r="SKY20" s="661"/>
      <c r="SKZ20" s="661"/>
      <c r="SLA20" s="661"/>
      <c r="SLB20" s="661"/>
      <c r="SLC20" s="661"/>
      <c r="SLD20" s="661"/>
      <c r="SLE20" s="661"/>
      <c r="SLF20" s="661"/>
      <c r="SLG20" s="661"/>
      <c r="SLH20" s="661"/>
      <c r="SLI20" s="661"/>
      <c r="SLJ20" s="661"/>
      <c r="SLK20" s="661"/>
      <c r="SLL20" s="661"/>
      <c r="SLM20" s="661"/>
      <c r="SLN20" s="661"/>
      <c r="SLO20" s="661"/>
      <c r="SLP20" s="661"/>
      <c r="SLQ20" s="661"/>
      <c r="SLR20" s="661"/>
      <c r="SLS20" s="661"/>
      <c r="SLT20" s="661"/>
      <c r="SLU20" s="661"/>
      <c r="SLV20" s="662"/>
      <c r="SLW20" s="660"/>
      <c r="SLX20" s="661"/>
      <c r="SLY20" s="661"/>
      <c r="SLZ20" s="661"/>
      <c r="SMA20" s="661"/>
      <c r="SMB20" s="661"/>
      <c r="SMC20" s="661"/>
      <c r="SMD20" s="661"/>
      <c r="SME20" s="661"/>
      <c r="SMF20" s="661"/>
      <c r="SMG20" s="661"/>
      <c r="SMH20" s="661"/>
      <c r="SMI20" s="661"/>
      <c r="SMJ20" s="661"/>
      <c r="SMK20" s="661"/>
      <c r="SML20" s="661"/>
      <c r="SMM20" s="661"/>
      <c r="SMN20" s="661"/>
      <c r="SMO20" s="661"/>
      <c r="SMP20" s="661"/>
      <c r="SMQ20" s="661"/>
      <c r="SMR20" s="661"/>
      <c r="SMS20" s="661"/>
      <c r="SMT20" s="661"/>
      <c r="SMU20" s="661"/>
      <c r="SMV20" s="661"/>
      <c r="SMW20" s="661"/>
      <c r="SMX20" s="662"/>
      <c r="SMY20" s="660"/>
      <c r="SMZ20" s="661"/>
      <c r="SNA20" s="661"/>
      <c r="SNB20" s="661"/>
      <c r="SNC20" s="661"/>
      <c r="SND20" s="661"/>
      <c r="SNE20" s="661"/>
      <c r="SNF20" s="661"/>
      <c r="SNG20" s="661"/>
      <c r="SNH20" s="661"/>
      <c r="SNI20" s="661"/>
      <c r="SNJ20" s="661"/>
      <c r="SNK20" s="661"/>
      <c r="SNL20" s="661"/>
      <c r="SNM20" s="661"/>
      <c r="SNN20" s="661"/>
      <c r="SNO20" s="661"/>
      <c r="SNP20" s="661"/>
      <c r="SNQ20" s="661"/>
      <c r="SNR20" s="661"/>
      <c r="SNS20" s="661"/>
      <c r="SNT20" s="661"/>
      <c r="SNU20" s="661"/>
      <c r="SNV20" s="661"/>
      <c r="SNW20" s="661"/>
      <c r="SNX20" s="661"/>
      <c r="SNY20" s="661"/>
      <c r="SNZ20" s="662"/>
      <c r="SOA20" s="660"/>
      <c r="SOB20" s="661"/>
      <c r="SOC20" s="661"/>
      <c r="SOD20" s="661"/>
      <c r="SOE20" s="661"/>
      <c r="SOF20" s="661"/>
      <c r="SOG20" s="661"/>
      <c r="SOH20" s="661"/>
      <c r="SOI20" s="661"/>
      <c r="SOJ20" s="661"/>
      <c r="SOK20" s="661"/>
      <c r="SOL20" s="661"/>
      <c r="SOM20" s="661"/>
      <c r="SON20" s="661"/>
      <c r="SOO20" s="661"/>
      <c r="SOP20" s="661"/>
      <c r="SOQ20" s="661"/>
      <c r="SOR20" s="661"/>
      <c r="SOS20" s="661"/>
      <c r="SOT20" s="661"/>
      <c r="SOU20" s="661"/>
      <c r="SOV20" s="661"/>
      <c r="SOW20" s="661"/>
      <c r="SOX20" s="661"/>
      <c r="SOY20" s="661"/>
      <c r="SOZ20" s="661"/>
      <c r="SPA20" s="661"/>
      <c r="SPB20" s="662"/>
      <c r="SPC20" s="660"/>
      <c r="SPD20" s="661"/>
      <c r="SPE20" s="661"/>
      <c r="SPF20" s="661"/>
      <c r="SPG20" s="661"/>
      <c r="SPH20" s="661"/>
      <c r="SPI20" s="661"/>
      <c r="SPJ20" s="661"/>
      <c r="SPK20" s="661"/>
      <c r="SPL20" s="661"/>
      <c r="SPM20" s="661"/>
      <c r="SPN20" s="661"/>
      <c r="SPO20" s="661"/>
      <c r="SPP20" s="661"/>
      <c r="SPQ20" s="661"/>
      <c r="SPR20" s="661"/>
      <c r="SPS20" s="661"/>
      <c r="SPT20" s="661"/>
      <c r="SPU20" s="661"/>
      <c r="SPV20" s="661"/>
      <c r="SPW20" s="661"/>
      <c r="SPX20" s="661"/>
      <c r="SPY20" s="661"/>
      <c r="SPZ20" s="661"/>
      <c r="SQA20" s="661"/>
      <c r="SQB20" s="661"/>
      <c r="SQC20" s="661"/>
      <c r="SQD20" s="662"/>
      <c r="SQE20" s="660"/>
      <c r="SQF20" s="661"/>
      <c r="SQG20" s="661"/>
      <c r="SQH20" s="661"/>
      <c r="SQI20" s="661"/>
      <c r="SQJ20" s="661"/>
      <c r="SQK20" s="661"/>
      <c r="SQL20" s="661"/>
      <c r="SQM20" s="661"/>
      <c r="SQN20" s="661"/>
      <c r="SQO20" s="661"/>
      <c r="SQP20" s="661"/>
      <c r="SQQ20" s="661"/>
      <c r="SQR20" s="661"/>
      <c r="SQS20" s="661"/>
      <c r="SQT20" s="661"/>
      <c r="SQU20" s="661"/>
      <c r="SQV20" s="661"/>
      <c r="SQW20" s="661"/>
      <c r="SQX20" s="661"/>
      <c r="SQY20" s="661"/>
      <c r="SQZ20" s="661"/>
      <c r="SRA20" s="661"/>
      <c r="SRB20" s="661"/>
      <c r="SRC20" s="661"/>
      <c r="SRD20" s="661"/>
      <c r="SRE20" s="661"/>
      <c r="SRF20" s="662"/>
      <c r="SRG20" s="660"/>
      <c r="SRH20" s="661"/>
      <c r="SRI20" s="661"/>
      <c r="SRJ20" s="661"/>
      <c r="SRK20" s="661"/>
      <c r="SRL20" s="661"/>
      <c r="SRM20" s="661"/>
      <c r="SRN20" s="661"/>
      <c r="SRO20" s="661"/>
      <c r="SRP20" s="661"/>
      <c r="SRQ20" s="661"/>
      <c r="SRR20" s="661"/>
      <c r="SRS20" s="661"/>
      <c r="SRT20" s="661"/>
      <c r="SRU20" s="661"/>
      <c r="SRV20" s="661"/>
      <c r="SRW20" s="661"/>
      <c r="SRX20" s="661"/>
      <c r="SRY20" s="661"/>
      <c r="SRZ20" s="661"/>
      <c r="SSA20" s="661"/>
      <c r="SSB20" s="661"/>
      <c r="SSC20" s="661"/>
      <c r="SSD20" s="661"/>
      <c r="SSE20" s="661"/>
      <c r="SSF20" s="661"/>
      <c r="SSG20" s="661"/>
      <c r="SSH20" s="662"/>
      <c r="SSI20" s="660"/>
      <c r="SSJ20" s="661"/>
      <c r="SSK20" s="661"/>
      <c r="SSL20" s="661"/>
      <c r="SSM20" s="661"/>
      <c r="SSN20" s="661"/>
      <c r="SSO20" s="661"/>
      <c r="SSP20" s="661"/>
      <c r="SSQ20" s="661"/>
      <c r="SSR20" s="661"/>
      <c r="SSS20" s="661"/>
      <c r="SST20" s="661"/>
      <c r="SSU20" s="661"/>
      <c r="SSV20" s="661"/>
      <c r="SSW20" s="661"/>
      <c r="SSX20" s="661"/>
      <c r="SSY20" s="661"/>
      <c r="SSZ20" s="661"/>
      <c r="STA20" s="661"/>
      <c r="STB20" s="661"/>
      <c r="STC20" s="661"/>
      <c r="STD20" s="661"/>
      <c r="STE20" s="661"/>
      <c r="STF20" s="661"/>
      <c r="STG20" s="661"/>
      <c r="STH20" s="661"/>
      <c r="STI20" s="661"/>
      <c r="STJ20" s="662"/>
      <c r="STK20" s="660"/>
      <c r="STL20" s="661"/>
      <c r="STM20" s="661"/>
      <c r="STN20" s="661"/>
      <c r="STO20" s="661"/>
      <c r="STP20" s="661"/>
      <c r="STQ20" s="661"/>
      <c r="STR20" s="661"/>
      <c r="STS20" s="661"/>
      <c r="STT20" s="661"/>
      <c r="STU20" s="661"/>
      <c r="STV20" s="661"/>
      <c r="STW20" s="661"/>
      <c r="STX20" s="661"/>
      <c r="STY20" s="661"/>
      <c r="STZ20" s="661"/>
      <c r="SUA20" s="661"/>
      <c r="SUB20" s="661"/>
      <c r="SUC20" s="661"/>
      <c r="SUD20" s="661"/>
      <c r="SUE20" s="661"/>
      <c r="SUF20" s="661"/>
      <c r="SUG20" s="661"/>
      <c r="SUH20" s="661"/>
      <c r="SUI20" s="661"/>
      <c r="SUJ20" s="661"/>
      <c r="SUK20" s="661"/>
      <c r="SUL20" s="662"/>
      <c r="SUM20" s="660"/>
      <c r="SUN20" s="661"/>
      <c r="SUO20" s="661"/>
      <c r="SUP20" s="661"/>
      <c r="SUQ20" s="661"/>
      <c r="SUR20" s="661"/>
      <c r="SUS20" s="661"/>
      <c r="SUT20" s="661"/>
      <c r="SUU20" s="661"/>
      <c r="SUV20" s="661"/>
      <c r="SUW20" s="661"/>
      <c r="SUX20" s="661"/>
      <c r="SUY20" s="661"/>
      <c r="SUZ20" s="661"/>
      <c r="SVA20" s="661"/>
      <c r="SVB20" s="661"/>
      <c r="SVC20" s="661"/>
      <c r="SVD20" s="661"/>
      <c r="SVE20" s="661"/>
      <c r="SVF20" s="661"/>
      <c r="SVG20" s="661"/>
      <c r="SVH20" s="661"/>
      <c r="SVI20" s="661"/>
      <c r="SVJ20" s="661"/>
      <c r="SVK20" s="661"/>
      <c r="SVL20" s="661"/>
      <c r="SVM20" s="661"/>
      <c r="SVN20" s="662"/>
      <c r="SVO20" s="660"/>
      <c r="SVP20" s="661"/>
      <c r="SVQ20" s="661"/>
      <c r="SVR20" s="661"/>
      <c r="SVS20" s="661"/>
      <c r="SVT20" s="661"/>
      <c r="SVU20" s="661"/>
      <c r="SVV20" s="661"/>
      <c r="SVW20" s="661"/>
      <c r="SVX20" s="661"/>
      <c r="SVY20" s="661"/>
      <c r="SVZ20" s="661"/>
      <c r="SWA20" s="661"/>
      <c r="SWB20" s="661"/>
      <c r="SWC20" s="661"/>
      <c r="SWD20" s="661"/>
      <c r="SWE20" s="661"/>
      <c r="SWF20" s="661"/>
      <c r="SWG20" s="661"/>
      <c r="SWH20" s="661"/>
      <c r="SWI20" s="661"/>
      <c r="SWJ20" s="661"/>
      <c r="SWK20" s="661"/>
      <c r="SWL20" s="661"/>
      <c r="SWM20" s="661"/>
      <c r="SWN20" s="661"/>
      <c r="SWO20" s="661"/>
      <c r="SWP20" s="662"/>
      <c r="SWQ20" s="660"/>
      <c r="SWR20" s="661"/>
      <c r="SWS20" s="661"/>
      <c r="SWT20" s="661"/>
      <c r="SWU20" s="661"/>
      <c r="SWV20" s="661"/>
      <c r="SWW20" s="661"/>
      <c r="SWX20" s="661"/>
      <c r="SWY20" s="661"/>
      <c r="SWZ20" s="661"/>
      <c r="SXA20" s="661"/>
      <c r="SXB20" s="661"/>
      <c r="SXC20" s="661"/>
      <c r="SXD20" s="661"/>
      <c r="SXE20" s="661"/>
      <c r="SXF20" s="661"/>
      <c r="SXG20" s="661"/>
      <c r="SXH20" s="661"/>
      <c r="SXI20" s="661"/>
      <c r="SXJ20" s="661"/>
      <c r="SXK20" s="661"/>
      <c r="SXL20" s="661"/>
      <c r="SXM20" s="661"/>
      <c r="SXN20" s="661"/>
      <c r="SXO20" s="661"/>
      <c r="SXP20" s="661"/>
      <c r="SXQ20" s="661"/>
      <c r="SXR20" s="662"/>
      <c r="SXS20" s="660"/>
      <c r="SXT20" s="661"/>
      <c r="SXU20" s="661"/>
      <c r="SXV20" s="661"/>
      <c r="SXW20" s="661"/>
      <c r="SXX20" s="661"/>
      <c r="SXY20" s="661"/>
      <c r="SXZ20" s="661"/>
      <c r="SYA20" s="661"/>
      <c r="SYB20" s="661"/>
      <c r="SYC20" s="661"/>
      <c r="SYD20" s="661"/>
      <c r="SYE20" s="661"/>
      <c r="SYF20" s="661"/>
      <c r="SYG20" s="661"/>
      <c r="SYH20" s="661"/>
      <c r="SYI20" s="661"/>
      <c r="SYJ20" s="661"/>
      <c r="SYK20" s="661"/>
      <c r="SYL20" s="661"/>
      <c r="SYM20" s="661"/>
      <c r="SYN20" s="661"/>
      <c r="SYO20" s="661"/>
      <c r="SYP20" s="661"/>
      <c r="SYQ20" s="661"/>
      <c r="SYR20" s="661"/>
      <c r="SYS20" s="661"/>
      <c r="SYT20" s="662"/>
      <c r="SYU20" s="660"/>
      <c r="SYV20" s="661"/>
      <c r="SYW20" s="661"/>
      <c r="SYX20" s="661"/>
      <c r="SYY20" s="661"/>
      <c r="SYZ20" s="661"/>
      <c r="SZA20" s="661"/>
      <c r="SZB20" s="661"/>
      <c r="SZC20" s="661"/>
      <c r="SZD20" s="661"/>
      <c r="SZE20" s="661"/>
      <c r="SZF20" s="661"/>
      <c r="SZG20" s="661"/>
      <c r="SZH20" s="661"/>
      <c r="SZI20" s="661"/>
      <c r="SZJ20" s="661"/>
      <c r="SZK20" s="661"/>
      <c r="SZL20" s="661"/>
      <c r="SZM20" s="661"/>
      <c r="SZN20" s="661"/>
      <c r="SZO20" s="661"/>
      <c r="SZP20" s="661"/>
      <c r="SZQ20" s="661"/>
      <c r="SZR20" s="661"/>
      <c r="SZS20" s="661"/>
      <c r="SZT20" s="661"/>
      <c r="SZU20" s="661"/>
      <c r="SZV20" s="662"/>
      <c r="SZW20" s="660"/>
      <c r="SZX20" s="661"/>
      <c r="SZY20" s="661"/>
      <c r="SZZ20" s="661"/>
      <c r="TAA20" s="661"/>
      <c r="TAB20" s="661"/>
      <c r="TAC20" s="661"/>
      <c r="TAD20" s="661"/>
      <c r="TAE20" s="661"/>
      <c r="TAF20" s="661"/>
      <c r="TAG20" s="661"/>
      <c r="TAH20" s="661"/>
      <c r="TAI20" s="661"/>
      <c r="TAJ20" s="661"/>
      <c r="TAK20" s="661"/>
      <c r="TAL20" s="661"/>
      <c r="TAM20" s="661"/>
      <c r="TAN20" s="661"/>
      <c r="TAO20" s="661"/>
      <c r="TAP20" s="661"/>
      <c r="TAQ20" s="661"/>
      <c r="TAR20" s="661"/>
      <c r="TAS20" s="661"/>
      <c r="TAT20" s="661"/>
      <c r="TAU20" s="661"/>
      <c r="TAV20" s="661"/>
      <c r="TAW20" s="661"/>
      <c r="TAX20" s="662"/>
      <c r="TAY20" s="660"/>
      <c r="TAZ20" s="661"/>
      <c r="TBA20" s="661"/>
      <c r="TBB20" s="661"/>
      <c r="TBC20" s="661"/>
      <c r="TBD20" s="661"/>
      <c r="TBE20" s="661"/>
      <c r="TBF20" s="661"/>
      <c r="TBG20" s="661"/>
      <c r="TBH20" s="661"/>
      <c r="TBI20" s="661"/>
      <c r="TBJ20" s="661"/>
      <c r="TBK20" s="661"/>
      <c r="TBL20" s="661"/>
      <c r="TBM20" s="661"/>
      <c r="TBN20" s="661"/>
      <c r="TBO20" s="661"/>
      <c r="TBP20" s="661"/>
      <c r="TBQ20" s="661"/>
      <c r="TBR20" s="661"/>
      <c r="TBS20" s="661"/>
      <c r="TBT20" s="661"/>
      <c r="TBU20" s="661"/>
      <c r="TBV20" s="661"/>
      <c r="TBW20" s="661"/>
      <c r="TBX20" s="661"/>
      <c r="TBY20" s="661"/>
      <c r="TBZ20" s="662"/>
      <c r="TCA20" s="660"/>
      <c r="TCB20" s="661"/>
      <c r="TCC20" s="661"/>
      <c r="TCD20" s="661"/>
      <c r="TCE20" s="661"/>
      <c r="TCF20" s="661"/>
      <c r="TCG20" s="661"/>
      <c r="TCH20" s="661"/>
      <c r="TCI20" s="661"/>
      <c r="TCJ20" s="661"/>
      <c r="TCK20" s="661"/>
      <c r="TCL20" s="661"/>
      <c r="TCM20" s="661"/>
      <c r="TCN20" s="661"/>
      <c r="TCO20" s="661"/>
      <c r="TCP20" s="661"/>
      <c r="TCQ20" s="661"/>
      <c r="TCR20" s="661"/>
      <c r="TCS20" s="661"/>
      <c r="TCT20" s="661"/>
      <c r="TCU20" s="661"/>
      <c r="TCV20" s="661"/>
      <c r="TCW20" s="661"/>
      <c r="TCX20" s="661"/>
      <c r="TCY20" s="661"/>
      <c r="TCZ20" s="661"/>
      <c r="TDA20" s="661"/>
      <c r="TDB20" s="662"/>
      <c r="TDC20" s="660"/>
      <c r="TDD20" s="661"/>
      <c r="TDE20" s="661"/>
      <c r="TDF20" s="661"/>
      <c r="TDG20" s="661"/>
      <c r="TDH20" s="661"/>
      <c r="TDI20" s="661"/>
      <c r="TDJ20" s="661"/>
      <c r="TDK20" s="661"/>
      <c r="TDL20" s="661"/>
      <c r="TDM20" s="661"/>
      <c r="TDN20" s="661"/>
      <c r="TDO20" s="661"/>
      <c r="TDP20" s="661"/>
      <c r="TDQ20" s="661"/>
      <c r="TDR20" s="661"/>
      <c r="TDS20" s="661"/>
      <c r="TDT20" s="661"/>
      <c r="TDU20" s="661"/>
      <c r="TDV20" s="661"/>
      <c r="TDW20" s="661"/>
      <c r="TDX20" s="661"/>
      <c r="TDY20" s="661"/>
      <c r="TDZ20" s="661"/>
      <c r="TEA20" s="661"/>
      <c r="TEB20" s="661"/>
      <c r="TEC20" s="661"/>
      <c r="TED20" s="662"/>
      <c r="TEE20" s="660"/>
      <c r="TEF20" s="661"/>
      <c r="TEG20" s="661"/>
      <c r="TEH20" s="661"/>
      <c r="TEI20" s="661"/>
      <c r="TEJ20" s="661"/>
      <c r="TEK20" s="661"/>
      <c r="TEL20" s="661"/>
      <c r="TEM20" s="661"/>
      <c r="TEN20" s="661"/>
      <c r="TEO20" s="661"/>
      <c r="TEP20" s="661"/>
      <c r="TEQ20" s="661"/>
      <c r="TER20" s="661"/>
      <c r="TES20" s="661"/>
      <c r="TET20" s="661"/>
      <c r="TEU20" s="661"/>
      <c r="TEV20" s="661"/>
      <c r="TEW20" s="661"/>
      <c r="TEX20" s="661"/>
      <c r="TEY20" s="661"/>
      <c r="TEZ20" s="661"/>
      <c r="TFA20" s="661"/>
      <c r="TFB20" s="661"/>
      <c r="TFC20" s="661"/>
      <c r="TFD20" s="661"/>
      <c r="TFE20" s="661"/>
      <c r="TFF20" s="662"/>
      <c r="TFG20" s="660"/>
      <c r="TFH20" s="661"/>
      <c r="TFI20" s="661"/>
      <c r="TFJ20" s="661"/>
      <c r="TFK20" s="661"/>
      <c r="TFL20" s="661"/>
      <c r="TFM20" s="661"/>
      <c r="TFN20" s="661"/>
      <c r="TFO20" s="661"/>
      <c r="TFP20" s="661"/>
      <c r="TFQ20" s="661"/>
      <c r="TFR20" s="661"/>
      <c r="TFS20" s="661"/>
      <c r="TFT20" s="661"/>
      <c r="TFU20" s="661"/>
      <c r="TFV20" s="661"/>
      <c r="TFW20" s="661"/>
      <c r="TFX20" s="661"/>
      <c r="TFY20" s="661"/>
      <c r="TFZ20" s="661"/>
      <c r="TGA20" s="661"/>
      <c r="TGB20" s="661"/>
      <c r="TGC20" s="661"/>
      <c r="TGD20" s="661"/>
      <c r="TGE20" s="661"/>
      <c r="TGF20" s="661"/>
      <c r="TGG20" s="661"/>
      <c r="TGH20" s="662"/>
      <c r="TGI20" s="660"/>
      <c r="TGJ20" s="661"/>
      <c r="TGK20" s="661"/>
      <c r="TGL20" s="661"/>
      <c r="TGM20" s="661"/>
      <c r="TGN20" s="661"/>
      <c r="TGO20" s="661"/>
      <c r="TGP20" s="661"/>
      <c r="TGQ20" s="661"/>
      <c r="TGR20" s="661"/>
      <c r="TGS20" s="661"/>
      <c r="TGT20" s="661"/>
      <c r="TGU20" s="661"/>
      <c r="TGV20" s="661"/>
      <c r="TGW20" s="661"/>
      <c r="TGX20" s="661"/>
      <c r="TGY20" s="661"/>
      <c r="TGZ20" s="661"/>
      <c r="THA20" s="661"/>
      <c r="THB20" s="661"/>
      <c r="THC20" s="661"/>
      <c r="THD20" s="661"/>
      <c r="THE20" s="661"/>
      <c r="THF20" s="661"/>
      <c r="THG20" s="661"/>
      <c r="THH20" s="661"/>
      <c r="THI20" s="661"/>
      <c r="THJ20" s="662"/>
      <c r="THK20" s="660"/>
      <c r="THL20" s="661"/>
      <c r="THM20" s="661"/>
      <c r="THN20" s="661"/>
      <c r="THO20" s="661"/>
      <c r="THP20" s="661"/>
      <c r="THQ20" s="661"/>
      <c r="THR20" s="661"/>
      <c r="THS20" s="661"/>
      <c r="THT20" s="661"/>
      <c r="THU20" s="661"/>
      <c r="THV20" s="661"/>
      <c r="THW20" s="661"/>
      <c r="THX20" s="661"/>
      <c r="THY20" s="661"/>
      <c r="THZ20" s="661"/>
      <c r="TIA20" s="661"/>
      <c r="TIB20" s="661"/>
      <c r="TIC20" s="661"/>
      <c r="TID20" s="661"/>
      <c r="TIE20" s="661"/>
      <c r="TIF20" s="661"/>
      <c r="TIG20" s="661"/>
      <c r="TIH20" s="661"/>
      <c r="TII20" s="661"/>
      <c r="TIJ20" s="661"/>
      <c r="TIK20" s="661"/>
      <c r="TIL20" s="662"/>
      <c r="TIM20" s="660"/>
      <c r="TIN20" s="661"/>
      <c r="TIO20" s="661"/>
      <c r="TIP20" s="661"/>
      <c r="TIQ20" s="661"/>
      <c r="TIR20" s="661"/>
      <c r="TIS20" s="661"/>
      <c r="TIT20" s="661"/>
      <c r="TIU20" s="661"/>
      <c r="TIV20" s="661"/>
      <c r="TIW20" s="661"/>
      <c r="TIX20" s="661"/>
      <c r="TIY20" s="661"/>
      <c r="TIZ20" s="661"/>
      <c r="TJA20" s="661"/>
      <c r="TJB20" s="661"/>
      <c r="TJC20" s="661"/>
      <c r="TJD20" s="661"/>
      <c r="TJE20" s="661"/>
      <c r="TJF20" s="661"/>
      <c r="TJG20" s="661"/>
      <c r="TJH20" s="661"/>
      <c r="TJI20" s="661"/>
      <c r="TJJ20" s="661"/>
      <c r="TJK20" s="661"/>
      <c r="TJL20" s="661"/>
      <c r="TJM20" s="661"/>
      <c r="TJN20" s="662"/>
      <c r="TJO20" s="660"/>
      <c r="TJP20" s="661"/>
      <c r="TJQ20" s="661"/>
      <c r="TJR20" s="661"/>
      <c r="TJS20" s="661"/>
      <c r="TJT20" s="661"/>
      <c r="TJU20" s="661"/>
      <c r="TJV20" s="661"/>
      <c r="TJW20" s="661"/>
      <c r="TJX20" s="661"/>
      <c r="TJY20" s="661"/>
      <c r="TJZ20" s="661"/>
      <c r="TKA20" s="661"/>
      <c r="TKB20" s="661"/>
      <c r="TKC20" s="661"/>
      <c r="TKD20" s="661"/>
      <c r="TKE20" s="661"/>
      <c r="TKF20" s="661"/>
      <c r="TKG20" s="661"/>
      <c r="TKH20" s="661"/>
      <c r="TKI20" s="661"/>
      <c r="TKJ20" s="661"/>
      <c r="TKK20" s="661"/>
      <c r="TKL20" s="661"/>
      <c r="TKM20" s="661"/>
      <c r="TKN20" s="661"/>
      <c r="TKO20" s="661"/>
      <c r="TKP20" s="662"/>
      <c r="TKQ20" s="660"/>
      <c r="TKR20" s="661"/>
      <c r="TKS20" s="661"/>
      <c r="TKT20" s="661"/>
      <c r="TKU20" s="661"/>
      <c r="TKV20" s="661"/>
      <c r="TKW20" s="661"/>
      <c r="TKX20" s="661"/>
      <c r="TKY20" s="661"/>
      <c r="TKZ20" s="661"/>
      <c r="TLA20" s="661"/>
      <c r="TLB20" s="661"/>
      <c r="TLC20" s="661"/>
      <c r="TLD20" s="661"/>
      <c r="TLE20" s="661"/>
      <c r="TLF20" s="661"/>
      <c r="TLG20" s="661"/>
      <c r="TLH20" s="661"/>
      <c r="TLI20" s="661"/>
      <c r="TLJ20" s="661"/>
      <c r="TLK20" s="661"/>
      <c r="TLL20" s="661"/>
      <c r="TLM20" s="661"/>
      <c r="TLN20" s="661"/>
      <c r="TLO20" s="661"/>
      <c r="TLP20" s="661"/>
      <c r="TLQ20" s="661"/>
      <c r="TLR20" s="662"/>
      <c r="TLS20" s="660"/>
      <c r="TLT20" s="661"/>
      <c r="TLU20" s="661"/>
      <c r="TLV20" s="661"/>
      <c r="TLW20" s="661"/>
      <c r="TLX20" s="661"/>
      <c r="TLY20" s="661"/>
      <c r="TLZ20" s="661"/>
      <c r="TMA20" s="661"/>
      <c r="TMB20" s="661"/>
      <c r="TMC20" s="661"/>
      <c r="TMD20" s="661"/>
      <c r="TME20" s="661"/>
      <c r="TMF20" s="661"/>
      <c r="TMG20" s="661"/>
      <c r="TMH20" s="661"/>
      <c r="TMI20" s="661"/>
      <c r="TMJ20" s="661"/>
      <c r="TMK20" s="661"/>
      <c r="TML20" s="661"/>
      <c r="TMM20" s="661"/>
      <c r="TMN20" s="661"/>
      <c r="TMO20" s="661"/>
      <c r="TMP20" s="661"/>
      <c r="TMQ20" s="661"/>
      <c r="TMR20" s="661"/>
      <c r="TMS20" s="661"/>
      <c r="TMT20" s="662"/>
      <c r="TMU20" s="660"/>
      <c r="TMV20" s="661"/>
      <c r="TMW20" s="661"/>
      <c r="TMX20" s="661"/>
      <c r="TMY20" s="661"/>
      <c r="TMZ20" s="661"/>
      <c r="TNA20" s="661"/>
      <c r="TNB20" s="661"/>
      <c r="TNC20" s="661"/>
      <c r="TND20" s="661"/>
      <c r="TNE20" s="661"/>
      <c r="TNF20" s="661"/>
      <c r="TNG20" s="661"/>
      <c r="TNH20" s="661"/>
      <c r="TNI20" s="661"/>
      <c r="TNJ20" s="661"/>
      <c r="TNK20" s="661"/>
      <c r="TNL20" s="661"/>
      <c r="TNM20" s="661"/>
      <c r="TNN20" s="661"/>
      <c r="TNO20" s="661"/>
      <c r="TNP20" s="661"/>
      <c r="TNQ20" s="661"/>
      <c r="TNR20" s="661"/>
      <c r="TNS20" s="661"/>
      <c r="TNT20" s="661"/>
      <c r="TNU20" s="661"/>
      <c r="TNV20" s="662"/>
      <c r="TNW20" s="660"/>
      <c r="TNX20" s="661"/>
      <c r="TNY20" s="661"/>
      <c r="TNZ20" s="661"/>
      <c r="TOA20" s="661"/>
      <c r="TOB20" s="661"/>
      <c r="TOC20" s="661"/>
      <c r="TOD20" s="661"/>
      <c r="TOE20" s="661"/>
      <c r="TOF20" s="661"/>
      <c r="TOG20" s="661"/>
      <c r="TOH20" s="661"/>
      <c r="TOI20" s="661"/>
      <c r="TOJ20" s="661"/>
      <c r="TOK20" s="661"/>
      <c r="TOL20" s="661"/>
      <c r="TOM20" s="661"/>
      <c r="TON20" s="661"/>
      <c r="TOO20" s="661"/>
      <c r="TOP20" s="661"/>
      <c r="TOQ20" s="661"/>
      <c r="TOR20" s="661"/>
      <c r="TOS20" s="661"/>
      <c r="TOT20" s="661"/>
      <c r="TOU20" s="661"/>
      <c r="TOV20" s="661"/>
      <c r="TOW20" s="661"/>
      <c r="TOX20" s="662"/>
      <c r="TOY20" s="660"/>
      <c r="TOZ20" s="661"/>
      <c r="TPA20" s="661"/>
      <c r="TPB20" s="661"/>
      <c r="TPC20" s="661"/>
      <c r="TPD20" s="661"/>
      <c r="TPE20" s="661"/>
      <c r="TPF20" s="661"/>
      <c r="TPG20" s="661"/>
      <c r="TPH20" s="661"/>
      <c r="TPI20" s="661"/>
      <c r="TPJ20" s="661"/>
      <c r="TPK20" s="661"/>
      <c r="TPL20" s="661"/>
      <c r="TPM20" s="661"/>
      <c r="TPN20" s="661"/>
      <c r="TPO20" s="661"/>
      <c r="TPP20" s="661"/>
      <c r="TPQ20" s="661"/>
      <c r="TPR20" s="661"/>
      <c r="TPS20" s="661"/>
      <c r="TPT20" s="661"/>
      <c r="TPU20" s="661"/>
      <c r="TPV20" s="661"/>
      <c r="TPW20" s="661"/>
      <c r="TPX20" s="661"/>
      <c r="TPY20" s="661"/>
      <c r="TPZ20" s="662"/>
      <c r="TQA20" s="660"/>
      <c r="TQB20" s="661"/>
      <c r="TQC20" s="661"/>
      <c r="TQD20" s="661"/>
      <c r="TQE20" s="661"/>
      <c r="TQF20" s="661"/>
      <c r="TQG20" s="661"/>
      <c r="TQH20" s="661"/>
      <c r="TQI20" s="661"/>
      <c r="TQJ20" s="661"/>
      <c r="TQK20" s="661"/>
      <c r="TQL20" s="661"/>
      <c r="TQM20" s="661"/>
      <c r="TQN20" s="661"/>
      <c r="TQO20" s="661"/>
      <c r="TQP20" s="661"/>
      <c r="TQQ20" s="661"/>
      <c r="TQR20" s="661"/>
      <c r="TQS20" s="661"/>
      <c r="TQT20" s="661"/>
      <c r="TQU20" s="661"/>
      <c r="TQV20" s="661"/>
      <c r="TQW20" s="661"/>
      <c r="TQX20" s="661"/>
      <c r="TQY20" s="661"/>
      <c r="TQZ20" s="661"/>
      <c r="TRA20" s="661"/>
      <c r="TRB20" s="662"/>
      <c r="TRC20" s="660"/>
      <c r="TRD20" s="661"/>
      <c r="TRE20" s="661"/>
      <c r="TRF20" s="661"/>
      <c r="TRG20" s="661"/>
      <c r="TRH20" s="661"/>
      <c r="TRI20" s="661"/>
      <c r="TRJ20" s="661"/>
      <c r="TRK20" s="661"/>
      <c r="TRL20" s="661"/>
      <c r="TRM20" s="661"/>
      <c r="TRN20" s="661"/>
      <c r="TRO20" s="661"/>
      <c r="TRP20" s="661"/>
      <c r="TRQ20" s="661"/>
      <c r="TRR20" s="661"/>
      <c r="TRS20" s="661"/>
      <c r="TRT20" s="661"/>
      <c r="TRU20" s="661"/>
      <c r="TRV20" s="661"/>
      <c r="TRW20" s="661"/>
      <c r="TRX20" s="661"/>
      <c r="TRY20" s="661"/>
      <c r="TRZ20" s="661"/>
      <c r="TSA20" s="661"/>
      <c r="TSB20" s="661"/>
      <c r="TSC20" s="661"/>
      <c r="TSD20" s="662"/>
      <c r="TSE20" s="660"/>
      <c r="TSF20" s="661"/>
      <c r="TSG20" s="661"/>
      <c r="TSH20" s="661"/>
      <c r="TSI20" s="661"/>
      <c r="TSJ20" s="661"/>
      <c r="TSK20" s="661"/>
      <c r="TSL20" s="661"/>
      <c r="TSM20" s="661"/>
      <c r="TSN20" s="661"/>
      <c r="TSO20" s="661"/>
      <c r="TSP20" s="661"/>
      <c r="TSQ20" s="661"/>
      <c r="TSR20" s="661"/>
      <c r="TSS20" s="661"/>
      <c r="TST20" s="661"/>
      <c r="TSU20" s="661"/>
      <c r="TSV20" s="661"/>
      <c r="TSW20" s="661"/>
      <c r="TSX20" s="661"/>
      <c r="TSY20" s="661"/>
      <c r="TSZ20" s="661"/>
      <c r="TTA20" s="661"/>
      <c r="TTB20" s="661"/>
      <c r="TTC20" s="661"/>
      <c r="TTD20" s="661"/>
      <c r="TTE20" s="661"/>
      <c r="TTF20" s="662"/>
      <c r="TTG20" s="660"/>
      <c r="TTH20" s="661"/>
      <c r="TTI20" s="661"/>
      <c r="TTJ20" s="661"/>
      <c r="TTK20" s="661"/>
      <c r="TTL20" s="661"/>
      <c r="TTM20" s="661"/>
      <c r="TTN20" s="661"/>
      <c r="TTO20" s="661"/>
      <c r="TTP20" s="661"/>
      <c r="TTQ20" s="661"/>
      <c r="TTR20" s="661"/>
      <c r="TTS20" s="661"/>
      <c r="TTT20" s="661"/>
      <c r="TTU20" s="661"/>
      <c r="TTV20" s="661"/>
      <c r="TTW20" s="661"/>
      <c r="TTX20" s="661"/>
      <c r="TTY20" s="661"/>
      <c r="TTZ20" s="661"/>
      <c r="TUA20" s="661"/>
      <c r="TUB20" s="661"/>
      <c r="TUC20" s="661"/>
      <c r="TUD20" s="661"/>
      <c r="TUE20" s="661"/>
      <c r="TUF20" s="661"/>
      <c r="TUG20" s="661"/>
      <c r="TUH20" s="662"/>
      <c r="TUI20" s="660"/>
      <c r="TUJ20" s="661"/>
      <c r="TUK20" s="661"/>
      <c r="TUL20" s="661"/>
      <c r="TUM20" s="661"/>
      <c r="TUN20" s="661"/>
      <c r="TUO20" s="661"/>
      <c r="TUP20" s="661"/>
      <c r="TUQ20" s="661"/>
      <c r="TUR20" s="661"/>
      <c r="TUS20" s="661"/>
      <c r="TUT20" s="661"/>
      <c r="TUU20" s="661"/>
      <c r="TUV20" s="661"/>
      <c r="TUW20" s="661"/>
      <c r="TUX20" s="661"/>
      <c r="TUY20" s="661"/>
      <c r="TUZ20" s="661"/>
      <c r="TVA20" s="661"/>
      <c r="TVB20" s="661"/>
      <c r="TVC20" s="661"/>
      <c r="TVD20" s="661"/>
      <c r="TVE20" s="661"/>
      <c r="TVF20" s="661"/>
      <c r="TVG20" s="661"/>
      <c r="TVH20" s="661"/>
      <c r="TVI20" s="661"/>
      <c r="TVJ20" s="662"/>
      <c r="TVK20" s="660"/>
      <c r="TVL20" s="661"/>
      <c r="TVM20" s="661"/>
      <c r="TVN20" s="661"/>
      <c r="TVO20" s="661"/>
      <c r="TVP20" s="661"/>
      <c r="TVQ20" s="661"/>
      <c r="TVR20" s="661"/>
      <c r="TVS20" s="661"/>
      <c r="TVT20" s="661"/>
      <c r="TVU20" s="661"/>
      <c r="TVV20" s="661"/>
      <c r="TVW20" s="661"/>
      <c r="TVX20" s="661"/>
      <c r="TVY20" s="661"/>
      <c r="TVZ20" s="661"/>
      <c r="TWA20" s="661"/>
      <c r="TWB20" s="661"/>
      <c r="TWC20" s="661"/>
      <c r="TWD20" s="661"/>
      <c r="TWE20" s="661"/>
      <c r="TWF20" s="661"/>
      <c r="TWG20" s="661"/>
      <c r="TWH20" s="661"/>
      <c r="TWI20" s="661"/>
      <c r="TWJ20" s="661"/>
      <c r="TWK20" s="661"/>
      <c r="TWL20" s="662"/>
      <c r="TWM20" s="660"/>
      <c r="TWN20" s="661"/>
      <c r="TWO20" s="661"/>
      <c r="TWP20" s="661"/>
      <c r="TWQ20" s="661"/>
      <c r="TWR20" s="661"/>
      <c r="TWS20" s="661"/>
      <c r="TWT20" s="661"/>
      <c r="TWU20" s="661"/>
      <c r="TWV20" s="661"/>
      <c r="TWW20" s="661"/>
      <c r="TWX20" s="661"/>
      <c r="TWY20" s="661"/>
      <c r="TWZ20" s="661"/>
      <c r="TXA20" s="661"/>
      <c r="TXB20" s="661"/>
      <c r="TXC20" s="661"/>
      <c r="TXD20" s="661"/>
      <c r="TXE20" s="661"/>
      <c r="TXF20" s="661"/>
      <c r="TXG20" s="661"/>
      <c r="TXH20" s="661"/>
      <c r="TXI20" s="661"/>
      <c r="TXJ20" s="661"/>
      <c r="TXK20" s="661"/>
      <c r="TXL20" s="661"/>
      <c r="TXM20" s="661"/>
      <c r="TXN20" s="662"/>
      <c r="TXO20" s="660"/>
      <c r="TXP20" s="661"/>
      <c r="TXQ20" s="661"/>
      <c r="TXR20" s="661"/>
      <c r="TXS20" s="661"/>
      <c r="TXT20" s="661"/>
      <c r="TXU20" s="661"/>
      <c r="TXV20" s="661"/>
      <c r="TXW20" s="661"/>
      <c r="TXX20" s="661"/>
      <c r="TXY20" s="661"/>
      <c r="TXZ20" s="661"/>
      <c r="TYA20" s="661"/>
      <c r="TYB20" s="661"/>
      <c r="TYC20" s="661"/>
      <c r="TYD20" s="661"/>
      <c r="TYE20" s="661"/>
      <c r="TYF20" s="661"/>
      <c r="TYG20" s="661"/>
      <c r="TYH20" s="661"/>
      <c r="TYI20" s="661"/>
      <c r="TYJ20" s="661"/>
      <c r="TYK20" s="661"/>
      <c r="TYL20" s="661"/>
      <c r="TYM20" s="661"/>
      <c r="TYN20" s="661"/>
      <c r="TYO20" s="661"/>
      <c r="TYP20" s="662"/>
      <c r="TYQ20" s="660"/>
      <c r="TYR20" s="661"/>
      <c r="TYS20" s="661"/>
      <c r="TYT20" s="661"/>
      <c r="TYU20" s="661"/>
      <c r="TYV20" s="661"/>
      <c r="TYW20" s="661"/>
      <c r="TYX20" s="661"/>
      <c r="TYY20" s="661"/>
      <c r="TYZ20" s="661"/>
      <c r="TZA20" s="661"/>
      <c r="TZB20" s="661"/>
      <c r="TZC20" s="661"/>
      <c r="TZD20" s="661"/>
      <c r="TZE20" s="661"/>
      <c r="TZF20" s="661"/>
      <c r="TZG20" s="661"/>
      <c r="TZH20" s="661"/>
      <c r="TZI20" s="661"/>
      <c r="TZJ20" s="661"/>
      <c r="TZK20" s="661"/>
      <c r="TZL20" s="661"/>
      <c r="TZM20" s="661"/>
      <c r="TZN20" s="661"/>
      <c r="TZO20" s="661"/>
      <c r="TZP20" s="661"/>
      <c r="TZQ20" s="661"/>
      <c r="TZR20" s="662"/>
      <c r="TZS20" s="660"/>
      <c r="TZT20" s="661"/>
      <c r="TZU20" s="661"/>
      <c r="TZV20" s="661"/>
      <c r="TZW20" s="661"/>
      <c r="TZX20" s="661"/>
      <c r="TZY20" s="661"/>
      <c r="TZZ20" s="661"/>
      <c r="UAA20" s="661"/>
      <c r="UAB20" s="661"/>
      <c r="UAC20" s="661"/>
      <c r="UAD20" s="661"/>
      <c r="UAE20" s="661"/>
      <c r="UAF20" s="661"/>
      <c r="UAG20" s="661"/>
      <c r="UAH20" s="661"/>
      <c r="UAI20" s="661"/>
      <c r="UAJ20" s="661"/>
      <c r="UAK20" s="661"/>
      <c r="UAL20" s="661"/>
      <c r="UAM20" s="661"/>
      <c r="UAN20" s="661"/>
      <c r="UAO20" s="661"/>
      <c r="UAP20" s="661"/>
      <c r="UAQ20" s="661"/>
      <c r="UAR20" s="661"/>
      <c r="UAS20" s="661"/>
      <c r="UAT20" s="662"/>
      <c r="UAU20" s="660"/>
      <c r="UAV20" s="661"/>
      <c r="UAW20" s="661"/>
      <c r="UAX20" s="661"/>
      <c r="UAY20" s="661"/>
      <c r="UAZ20" s="661"/>
      <c r="UBA20" s="661"/>
      <c r="UBB20" s="661"/>
      <c r="UBC20" s="661"/>
      <c r="UBD20" s="661"/>
      <c r="UBE20" s="661"/>
      <c r="UBF20" s="661"/>
      <c r="UBG20" s="661"/>
      <c r="UBH20" s="661"/>
      <c r="UBI20" s="661"/>
      <c r="UBJ20" s="661"/>
      <c r="UBK20" s="661"/>
      <c r="UBL20" s="661"/>
      <c r="UBM20" s="661"/>
      <c r="UBN20" s="661"/>
      <c r="UBO20" s="661"/>
      <c r="UBP20" s="661"/>
      <c r="UBQ20" s="661"/>
      <c r="UBR20" s="661"/>
      <c r="UBS20" s="661"/>
      <c r="UBT20" s="661"/>
      <c r="UBU20" s="661"/>
      <c r="UBV20" s="662"/>
      <c r="UBW20" s="660"/>
      <c r="UBX20" s="661"/>
      <c r="UBY20" s="661"/>
      <c r="UBZ20" s="661"/>
      <c r="UCA20" s="661"/>
      <c r="UCB20" s="661"/>
      <c r="UCC20" s="661"/>
      <c r="UCD20" s="661"/>
      <c r="UCE20" s="661"/>
      <c r="UCF20" s="661"/>
      <c r="UCG20" s="661"/>
      <c r="UCH20" s="661"/>
      <c r="UCI20" s="661"/>
      <c r="UCJ20" s="661"/>
      <c r="UCK20" s="661"/>
      <c r="UCL20" s="661"/>
      <c r="UCM20" s="661"/>
      <c r="UCN20" s="661"/>
      <c r="UCO20" s="661"/>
      <c r="UCP20" s="661"/>
      <c r="UCQ20" s="661"/>
      <c r="UCR20" s="661"/>
      <c r="UCS20" s="661"/>
      <c r="UCT20" s="661"/>
      <c r="UCU20" s="661"/>
      <c r="UCV20" s="661"/>
      <c r="UCW20" s="661"/>
      <c r="UCX20" s="662"/>
      <c r="UCY20" s="660"/>
      <c r="UCZ20" s="661"/>
      <c r="UDA20" s="661"/>
      <c r="UDB20" s="661"/>
      <c r="UDC20" s="661"/>
      <c r="UDD20" s="661"/>
      <c r="UDE20" s="661"/>
      <c r="UDF20" s="661"/>
      <c r="UDG20" s="661"/>
      <c r="UDH20" s="661"/>
      <c r="UDI20" s="661"/>
      <c r="UDJ20" s="661"/>
      <c r="UDK20" s="661"/>
      <c r="UDL20" s="661"/>
      <c r="UDM20" s="661"/>
      <c r="UDN20" s="661"/>
      <c r="UDO20" s="661"/>
      <c r="UDP20" s="661"/>
      <c r="UDQ20" s="661"/>
      <c r="UDR20" s="661"/>
      <c r="UDS20" s="661"/>
      <c r="UDT20" s="661"/>
      <c r="UDU20" s="661"/>
      <c r="UDV20" s="661"/>
      <c r="UDW20" s="661"/>
      <c r="UDX20" s="661"/>
      <c r="UDY20" s="661"/>
      <c r="UDZ20" s="662"/>
      <c r="UEA20" s="660"/>
      <c r="UEB20" s="661"/>
      <c r="UEC20" s="661"/>
      <c r="UED20" s="661"/>
      <c r="UEE20" s="661"/>
      <c r="UEF20" s="661"/>
      <c r="UEG20" s="661"/>
      <c r="UEH20" s="661"/>
      <c r="UEI20" s="661"/>
      <c r="UEJ20" s="661"/>
      <c r="UEK20" s="661"/>
      <c r="UEL20" s="661"/>
      <c r="UEM20" s="661"/>
      <c r="UEN20" s="661"/>
      <c r="UEO20" s="661"/>
      <c r="UEP20" s="661"/>
      <c r="UEQ20" s="661"/>
      <c r="UER20" s="661"/>
      <c r="UES20" s="661"/>
      <c r="UET20" s="661"/>
      <c r="UEU20" s="661"/>
      <c r="UEV20" s="661"/>
      <c r="UEW20" s="661"/>
      <c r="UEX20" s="661"/>
      <c r="UEY20" s="661"/>
      <c r="UEZ20" s="661"/>
      <c r="UFA20" s="661"/>
      <c r="UFB20" s="662"/>
      <c r="UFC20" s="660"/>
      <c r="UFD20" s="661"/>
      <c r="UFE20" s="661"/>
      <c r="UFF20" s="661"/>
      <c r="UFG20" s="661"/>
      <c r="UFH20" s="661"/>
      <c r="UFI20" s="661"/>
      <c r="UFJ20" s="661"/>
      <c r="UFK20" s="661"/>
      <c r="UFL20" s="661"/>
      <c r="UFM20" s="661"/>
      <c r="UFN20" s="661"/>
      <c r="UFO20" s="661"/>
      <c r="UFP20" s="661"/>
      <c r="UFQ20" s="661"/>
      <c r="UFR20" s="661"/>
      <c r="UFS20" s="661"/>
      <c r="UFT20" s="661"/>
      <c r="UFU20" s="661"/>
      <c r="UFV20" s="661"/>
      <c r="UFW20" s="661"/>
      <c r="UFX20" s="661"/>
      <c r="UFY20" s="661"/>
      <c r="UFZ20" s="661"/>
      <c r="UGA20" s="661"/>
      <c r="UGB20" s="661"/>
      <c r="UGC20" s="661"/>
      <c r="UGD20" s="662"/>
      <c r="UGE20" s="660"/>
      <c r="UGF20" s="661"/>
      <c r="UGG20" s="661"/>
      <c r="UGH20" s="661"/>
      <c r="UGI20" s="661"/>
      <c r="UGJ20" s="661"/>
      <c r="UGK20" s="661"/>
      <c r="UGL20" s="661"/>
      <c r="UGM20" s="661"/>
      <c r="UGN20" s="661"/>
      <c r="UGO20" s="661"/>
      <c r="UGP20" s="661"/>
      <c r="UGQ20" s="661"/>
      <c r="UGR20" s="661"/>
      <c r="UGS20" s="661"/>
      <c r="UGT20" s="661"/>
      <c r="UGU20" s="661"/>
      <c r="UGV20" s="661"/>
      <c r="UGW20" s="661"/>
      <c r="UGX20" s="661"/>
      <c r="UGY20" s="661"/>
      <c r="UGZ20" s="661"/>
      <c r="UHA20" s="661"/>
      <c r="UHB20" s="661"/>
      <c r="UHC20" s="661"/>
      <c r="UHD20" s="661"/>
      <c r="UHE20" s="661"/>
      <c r="UHF20" s="662"/>
      <c r="UHG20" s="660"/>
      <c r="UHH20" s="661"/>
      <c r="UHI20" s="661"/>
      <c r="UHJ20" s="661"/>
      <c r="UHK20" s="661"/>
      <c r="UHL20" s="661"/>
      <c r="UHM20" s="661"/>
      <c r="UHN20" s="661"/>
      <c r="UHO20" s="661"/>
      <c r="UHP20" s="661"/>
      <c r="UHQ20" s="661"/>
      <c r="UHR20" s="661"/>
      <c r="UHS20" s="661"/>
      <c r="UHT20" s="661"/>
      <c r="UHU20" s="661"/>
      <c r="UHV20" s="661"/>
      <c r="UHW20" s="661"/>
      <c r="UHX20" s="661"/>
      <c r="UHY20" s="661"/>
      <c r="UHZ20" s="661"/>
      <c r="UIA20" s="661"/>
      <c r="UIB20" s="661"/>
      <c r="UIC20" s="661"/>
      <c r="UID20" s="661"/>
      <c r="UIE20" s="661"/>
      <c r="UIF20" s="661"/>
      <c r="UIG20" s="661"/>
      <c r="UIH20" s="662"/>
      <c r="UII20" s="660"/>
      <c r="UIJ20" s="661"/>
      <c r="UIK20" s="661"/>
      <c r="UIL20" s="661"/>
      <c r="UIM20" s="661"/>
      <c r="UIN20" s="661"/>
      <c r="UIO20" s="661"/>
      <c r="UIP20" s="661"/>
      <c r="UIQ20" s="661"/>
      <c r="UIR20" s="661"/>
      <c r="UIS20" s="661"/>
      <c r="UIT20" s="661"/>
      <c r="UIU20" s="661"/>
      <c r="UIV20" s="661"/>
      <c r="UIW20" s="661"/>
      <c r="UIX20" s="661"/>
      <c r="UIY20" s="661"/>
      <c r="UIZ20" s="661"/>
      <c r="UJA20" s="661"/>
      <c r="UJB20" s="661"/>
      <c r="UJC20" s="661"/>
      <c r="UJD20" s="661"/>
      <c r="UJE20" s="661"/>
      <c r="UJF20" s="661"/>
      <c r="UJG20" s="661"/>
      <c r="UJH20" s="661"/>
      <c r="UJI20" s="661"/>
      <c r="UJJ20" s="662"/>
      <c r="UJK20" s="660"/>
      <c r="UJL20" s="661"/>
      <c r="UJM20" s="661"/>
      <c r="UJN20" s="661"/>
      <c r="UJO20" s="661"/>
      <c r="UJP20" s="661"/>
      <c r="UJQ20" s="661"/>
      <c r="UJR20" s="661"/>
      <c r="UJS20" s="661"/>
      <c r="UJT20" s="661"/>
      <c r="UJU20" s="661"/>
      <c r="UJV20" s="661"/>
      <c r="UJW20" s="661"/>
      <c r="UJX20" s="661"/>
      <c r="UJY20" s="661"/>
      <c r="UJZ20" s="661"/>
      <c r="UKA20" s="661"/>
      <c r="UKB20" s="661"/>
      <c r="UKC20" s="661"/>
      <c r="UKD20" s="661"/>
      <c r="UKE20" s="661"/>
      <c r="UKF20" s="661"/>
      <c r="UKG20" s="661"/>
      <c r="UKH20" s="661"/>
      <c r="UKI20" s="661"/>
      <c r="UKJ20" s="661"/>
      <c r="UKK20" s="661"/>
      <c r="UKL20" s="662"/>
      <c r="UKM20" s="660"/>
      <c r="UKN20" s="661"/>
      <c r="UKO20" s="661"/>
      <c r="UKP20" s="661"/>
      <c r="UKQ20" s="661"/>
      <c r="UKR20" s="661"/>
      <c r="UKS20" s="661"/>
      <c r="UKT20" s="661"/>
      <c r="UKU20" s="661"/>
      <c r="UKV20" s="661"/>
      <c r="UKW20" s="661"/>
      <c r="UKX20" s="661"/>
      <c r="UKY20" s="661"/>
      <c r="UKZ20" s="661"/>
      <c r="ULA20" s="661"/>
      <c r="ULB20" s="661"/>
      <c r="ULC20" s="661"/>
      <c r="ULD20" s="661"/>
      <c r="ULE20" s="661"/>
      <c r="ULF20" s="661"/>
      <c r="ULG20" s="661"/>
      <c r="ULH20" s="661"/>
      <c r="ULI20" s="661"/>
      <c r="ULJ20" s="661"/>
      <c r="ULK20" s="661"/>
      <c r="ULL20" s="661"/>
      <c r="ULM20" s="661"/>
      <c r="ULN20" s="662"/>
      <c r="ULO20" s="660"/>
      <c r="ULP20" s="661"/>
      <c r="ULQ20" s="661"/>
      <c r="ULR20" s="661"/>
      <c r="ULS20" s="661"/>
      <c r="ULT20" s="661"/>
      <c r="ULU20" s="661"/>
      <c r="ULV20" s="661"/>
      <c r="ULW20" s="661"/>
      <c r="ULX20" s="661"/>
      <c r="ULY20" s="661"/>
      <c r="ULZ20" s="661"/>
      <c r="UMA20" s="661"/>
      <c r="UMB20" s="661"/>
      <c r="UMC20" s="661"/>
      <c r="UMD20" s="661"/>
      <c r="UME20" s="661"/>
      <c r="UMF20" s="661"/>
      <c r="UMG20" s="661"/>
      <c r="UMH20" s="661"/>
      <c r="UMI20" s="661"/>
      <c r="UMJ20" s="661"/>
      <c r="UMK20" s="661"/>
      <c r="UML20" s="661"/>
      <c r="UMM20" s="661"/>
      <c r="UMN20" s="661"/>
      <c r="UMO20" s="661"/>
      <c r="UMP20" s="662"/>
      <c r="UMQ20" s="660"/>
      <c r="UMR20" s="661"/>
      <c r="UMS20" s="661"/>
      <c r="UMT20" s="661"/>
      <c r="UMU20" s="661"/>
      <c r="UMV20" s="661"/>
      <c r="UMW20" s="661"/>
      <c r="UMX20" s="661"/>
      <c r="UMY20" s="661"/>
      <c r="UMZ20" s="661"/>
      <c r="UNA20" s="661"/>
      <c r="UNB20" s="661"/>
      <c r="UNC20" s="661"/>
      <c r="UND20" s="661"/>
      <c r="UNE20" s="661"/>
      <c r="UNF20" s="661"/>
      <c r="UNG20" s="661"/>
      <c r="UNH20" s="661"/>
      <c r="UNI20" s="661"/>
      <c r="UNJ20" s="661"/>
      <c r="UNK20" s="661"/>
      <c r="UNL20" s="661"/>
      <c r="UNM20" s="661"/>
      <c r="UNN20" s="661"/>
      <c r="UNO20" s="661"/>
      <c r="UNP20" s="661"/>
      <c r="UNQ20" s="661"/>
      <c r="UNR20" s="662"/>
      <c r="UNS20" s="660"/>
      <c r="UNT20" s="661"/>
      <c r="UNU20" s="661"/>
      <c r="UNV20" s="661"/>
      <c r="UNW20" s="661"/>
      <c r="UNX20" s="661"/>
      <c r="UNY20" s="661"/>
      <c r="UNZ20" s="661"/>
      <c r="UOA20" s="661"/>
      <c r="UOB20" s="661"/>
      <c r="UOC20" s="661"/>
      <c r="UOD20" s="661"/>
      <c r="UOE20" s="661"/>
      <c r="UOF20" s="661"/>
      <c r="UOG20" s="661"/>
      <c r="UOH20" s="661"/>
      <c r="UOI20" s="661"/>
      <c r="UOJ20" s="661"/>
      <c r="UOK20" s="661"/>
      <c r="UOL20" s="661"/>
      <c r="UOM20" s="661"/>
      <c r="UON20" s="661"/>
      <c r="UOO20" s="661"/>
      <c r="UOP20" s="661"/>
      <c r="UOQ20" s="661"/>
      <c r="UOR20" s="661"/>
      <c r="UOS20" s="661"/>
      <c r="UOT20" s="662"/>
      <c r="UOU20" s="660"/>
      <c r="UOV20" s="661"/>
      <c r="UOW20" s="661"/>
      <c r="UOX20" s="661"/>
      <c r="UOY20" s="661"/>
      <c r="UOZ20" s="661"/>
      <c r="UPA20" s="661"/>
      <c r="UPB20" s="661"/>
      <c r="UPC20" s="661"/>
      <c r="UPD20" s="661"/>
      <c r="UPE20" s="661"/>
      <c r="UPF20" s="661"/>
      <c r="UPG20" s="661"/>
      <c r="UPH20" s="661"/>
      <c r="UPI20" s="661"/>
      <c r="UPJ20" s="661"/>
      <c r="UPK20" s="661"/>
      <c r="UPL20" s="661"/>
      <c r="UPM20" s="661"/>
      <c r="UPN20" s="661"/>
      <c r="UPO20" s="661"/>
      <c r="UPP20" s="661"/>
      <c r="UPQ20" s="661"/>
      <c r="UPR20" s="661"/>
      <c r="UPS20" s="661"/>
      <c r="UPT20" s="661"/>
      <c r="UPU20" s="661"/>
      <c r="UPV20" s="662"/>
      <c r="UPW20" s="660"/>
      <c r="UPX20" s="661"/>
      <c r="UPY20" s="661"/>
      <c r="UPZ20" s="661"/>
      <c r="UQA20" s="661"/>
      <c r="UQB20" s="661"/>
      <c r="UQC20" s="661"/>
      <c r="UQD20" s="661"/>
      <c r="UQE20" s="661"/>
      <c r="UQF20" s="661"/>
      <c r="UQG20" s="661"/>
      <c r="UQH20" s="661"/>
      <c r="UQI20" s="661"/>
      <c r="UQJ20" s="661"/>
      <c r="UQK20" s="661"/>
      <c r="UQL20" s="661"/>
      <c r="UQM20" s="661"/>
      <c r="UQN20" s="661"/>
      <c r="UQO20" s="661"/>
      <c r="UQP20" s="661"/>
      <c r="UQQ20" s="661"/>
      <c r="UQR20" s="661"/>
      <c r="UQS20" s="661"/>
      <c r="UQT20" s="661"/>
      <c r="UQU20" s="661"/>
      <c r="UQV20" s="661"/>
      <c r="UQW20" s="661"/>
      <c r="UQX20" s="662"/>
      <c r="UQY20" s="660"/>
      <c r="UQZ20" s="661"/>
      <c r="URA20" s="661"/>
      <c r="URB20" s="661"/>
      <c r="URC20" s="661"/>
      <c r="URD20" s="661"/>
      <c r="URE20" s="661"/>
      <c r="URF20" s="661"/>
      <c r="URG20" s="661"/>
      <c r="URH20" s="661"/>
      <c r="URI20" s="661"/>
      <c r="URJ20" s="661"/>
      <c r="URK20" s="661"/>
      <c r="URL20" s="661"/>
      <c r="URM20" s="661"/>
      <c r="URN20" s="661"/>
      <c r="URO20" s="661"/>
      <c r="URP20" s="661"/>
      <c r="URQ20" s="661"/>
      <c r="URR20" s="661"/>
      <c r="URS20" s="661"/>
      <c r="URT20" s="661"/>
      <c r="URU20" s="661"/>
      <c r="URV20" s="661"/>
      <c r="URW20" s="661"/>
      <c r="URX20" s="661"/>
      <c r="URY20" s="661"/>
      <c r="URZ20" s="662"/>
      <c r="USA20" s="660"/>
      <c r="USB20" s="661"/>
      <c r="USC20" s="661"/>
      <c r="USD20" s="661"/>
      <c r="USE20" s="661"/>
      <c r="USF20" s="661"/>
      <c r="USG20" s="661"/>
      <c r="USH20" s="661"/>
      <c r="USI20" s="661"/>
      <c r="USJ20" s="661"/>
      <c r="USK20" s="661"/>
      <c r="USL20" s="661"/>
      <c r="USM20" s="661"/>
      <c r="USN20" s="661"/>
      <c r="USO20" s="661"/>
      <c r="USP20" s="661"/>
      <c r="USQ20" s="661"/>
      <c r="USR20" s="661"/>
      <c r="USS20" s="661"/>
      <c r="UST20" s="661"/>
      <c r="USU20" s="661"/>
      <c r="USV20" s="661"/>
      <c r="USW20" s="661"/>
      <c r="USX20" s="661"/>
      <c r="USY20" s="661"/>
      <c r="USZ20" s="661"/>
      <c r="UTA20" s="661"/>
      <c r="UTB20" s="662"/>
      <c r="UTC20" s="660"/>
      <c r="UTD20" s="661"/>
      <c r="UTE20" s="661"/>
      <c r="UTF20" s="661"/>
      <c r="UTG20" s="661"/>
      <c r="UTH20" s="661"/>
      <c r="UTI20" s="661"/>
      <c r="UTJ20" s="661"/>
      <c r="UTK20" s="661"/>
      <c r="UTL20" s="661"/>
      <c r="UTM20" s="661"/>
      <c r="UTN20" s="661"/>
      <c r="UTO20" s="661"/>
      <c r="UTP20" s="661"/>
      <c r="UTQ20" s="661"/>
      <c r="UTR20" s="661"/>
      <c r="UTS20" s="661"/>
      <c r="UTT20" s="661"/>
      <c r="UTU20" s="661"/>
      <c r="UTV20" s="661"/>
      <c r="UTW20" s="661"/>
      <c r="UTX20" s="661"/>
      <c r="UTY20" s="661"/>
      <c r="UTZ20" s="661"/>
      <c r="UUA20" s="661"/>
      <c r="UUB20" s="661"/>
      <c r="UUC20" s="661"/>
      <c r="UUD20" s="662"/>
      <c r="UUE20" s="660"/>
      <c r="UUF20" s="661"/>
      <c r="UUG20" s="661"/>
      <c r="UUH20" s="661"/>
      <c r="UUI20" s="661"/>
      <c r="UUJ20" s="661"/>
      <c r="UUK20" s="661"/>
      <c r="UUL20" s="661"/>
      <c r="UUM20" s="661"/>
      <c r="UUN20" s="661"/>
      <c r="UUO20" s="661"/>
      <c r="UUP20" s="661"/>
      <c r="UUQ20" s="661"/>
      <c r="UUR20" s="661"/>
      <c r="UUS20" s="661"/>
      <c r="UUT20" s="661"/>
      <c r="UUU20" s="661"/>
      <c r="UUV20" s="661"/>
      <c r="UUW20" s="661"/>
      <c r="UUX20" s="661"/>
      <c r="UUY20" s="661"/>
      <c r="UUZ20" s="661"/>
      <c r="UVA20" s="661"/>
      <c r="UVB20" s="661"/>
      <c r="UVC20" s="661"/>
      <c r="UVD20" s="661"/>
      <c r="UVE20" s="661"/>
      <c r="UVF20" s="662"/>
      <c r="UVG20" s="660"/>
      <c r="UVH20" s="661"/>
      <c r="UVI20" s="661"/>
      <c r="UVJ20" s="661"/>
      <c r="UVK20" s="661"/>
      <c r="UVL20" s="661"/>
      <c r="UVM20" s="661"/>
      <c r="UVN20" s="661"/>
      <c r="UVO20" s="661"/>
      <c r="UVP20" s="661"/>
      <c r="UVQ20" s="661"/>
      <c r="UVR20" s="661"/>
      <c r="UVS20" s="661"/>
      <c r="UVT20" s="661"/>
      <c r="UVU20" s="661"/>
      <c r="UVV20" s="661"/>
      <c r="UVW20" s="661"/>
      <c r="UVX20" s="661"/>
      <c r="UVY20" s="661"/>
      <c r="UVZ20" s="661"/>
      <c r="UWA20" s="661"/>
      <c r="UWB20" s="661"/>
      <c r="UWC20" s="661"/>
      <c r="UWD20" s="661"/>
      <c r="UWE20" s="661"/>
      <c r="UWF20" s="661"/>
      <c r="UWG20" s="661"/>
      <c r="UWH20" s="662"/>
      <c r="UWI20" s="660"/>
      <c r="UWJ20" s="661"/>
      <c r="UWK20" s="661"/>
      <c r="UWL20" s="661"/>
      <c r="UWM20" s="661"/>
      <c r="UWN20" s="661"/>
      <c r="UWO20" s="661"/>
      <c r="UWP20" s="661"/>
      <c r="UWQ20" s="661"/>
      <c r="UWR20" s="661"/>
      <c r="UWS20" s="661"/>
      <c r="UWT20" s="661"/>
      <c r="UWU20" s="661"/>
      <c r="UWV20" s="661"/>
      <c r="UWW20" s="661"/>
      <c r="UWX20" s="661"/>
      <c r="UWY20" s="661"/>
      <c r="UWZ20" s="661"/>
      <c r="UXA20" s="661"/>
      <c r="UXB20" s="661"/>
      <c r="UXC20" s="661"/>
      <c r="UXD20" s="661"/>
      <c r="UXE20" s="661"/>
      <c r="UXF20" s="661"/>
      <c r="UXG20" s="661"/>
      <c r="UXH20" s="661"/>
      <c r="UXI20" s="661"/>
      <c r="UXJ20" s="662"/>
      <c r="UXK20" s="660"/>
      <c r="UXL20" s="661"/>
      <c r="UXM20" s="661"/>
      <c r="UXN20" s="661"/>
      <c r="UXO20" s="661"/>
      <c r="UXP20" s="661"/>
      <c r="UXQ20" s="661"/>
      <c r="UXR20" s="661"/>
      <c r="UXS20" s="661"/>
      <c r="UXT20" s="661"/>
      <c r="UXU20" s="661"/>
      <c r="UXV20" s="661"/>
      <c r="UXW20" s="661"/>
      <c r="UXX20" s="661"/>
      <c r="UXY20" s="661"/>
      <c r="UXZ20" s="661"/>
      <c r="UYA20" s="661"/>
      <c r="UYB20" s="661"/>
      <c r="UYC20" s="661"/>
      <c r="UYD20" s="661"/>
      <c r="UYE20" s="661"/>
      <c r="UYF20" s="661"/>
      <c r="UYG20" s="661"/>
      <c r="UYH20" s="661"/>
      <c r="UYI20" s="661"/>
      <c r="UYJ20" s="661"/>
      <c r="UYK20" s="661"/>
      <c r="UYL20" s="662"/>
      <c r="UYM20" s="660"/>
      <c r="UYN20" s="661"/>
      <c r="UYO20" s="661"/>
      <c r="UYP20" s="661"/>
      <c r="UYQ20" s="661"/>
      <c r="UYR20" s="661"/>
      <c r="UYS20" s="661"/>
      <c r="UYT20" s="661"/>
      <c r="UYU20" s="661"/>
      <c r="UYV20" s="661"/>
      <c r="UYW20" s="661"/>
      <c r="UYX20" s="661"/>
      <c r="UYY20" s="661"/>
      <c r="UYZ20" s="661"/>
      <c r="UZA20" s="661"/>
      <c r="UZB20" s="661"/>
      <c r="UZC20" s="661"/>
      <c r="UZD20" s="661"/>
      <c r="UZE20" s="661"/>
      <c r="UZF20" s="661"/>
      <c r="UZG20" s="661"/>
      <c r="UZH20" s="661"/>
      <c r="UZI20" s="661"/>
      <c r="UZJ20" s="661"/>
      <c r="UZK20" s="661"/>
      <c r="UZL20" s="661"/>
      <c r="UZM20" s="661"/>
      <c r="UZN20" s="662"/>
      <c r="UZO20" s="660"/>
      <c r="UZP20" s="661"/>
      <c r="UZQ20" s="661"/>
      <c r="UZR20" s="661"/>
      <c r="UZS20" s="661"/>
      <c r="UZT20" s="661"/>
      <c r="UZU20" s="661"/>
      <c r="UZV20" s="661"/>
      <c r="UZW20" s="661"/>
      <c r="UZX20" s="661"/>
      <c r="UZY20" s="661"/>
      <c r="UZZ20" s="661"/>
      <c r="VAA20" s="661"/>
      <c r="VAB20" s="661"/>
      <c r="VAC20" s="661"/>
      <c r="VAD20" s="661"/>
      <c r="VAE20" s="661"/>
      <c r="VAF20" s="661"/>
      <c r="VAG20" s="661"/>
      <c r="VAH20" s="661"/>
      <c r="VAI20" s="661"/>
      <c r="VAJ20" s="661"/>
      <c r="VAK20" s="661"/>
      <c r="VAL20" s="661"/>
      <c r="VAM20" s="661"/>
      <c r="VAN20" s="661"/>
      <c r="VAO20" s="661"/>
      <c r="VAP20" s="662"/>
      <c r="VAQ20" s="660"/>
      <c r="VAR20" s="661"/>
      <c r="VAS20" s="661"/>
      <c r="VAT20" s="661"/>
      <c r="VAU20" s="661"/>
      <c r="VAV20" s="661"/>
      <c r="VAW20" s="661"/>
      <c r="VAX20" s="661"/>
      <c r="VAY20" s="661"/>
      <c r="VAZ20" s="661"/>
      <c r="VBA20" s="661"/>
      <c r="VBB20" s="661"/>
      <c r="VBC20" s="661"/>
      <c r="VBD20" s="661"/>
      <c r="VBE20" s="661"/>
      <c r="VBF20" s="661"/>
      <c r="VBG20" s="661"/>
      <c r="VBH20" s="661"/>
      <c r="VBI20" s="661"/>
      <c r="VBJ20" s="661"/>
      <c r="VBK20" s="661"/>
      <c r="VBL20" s="661"/>
      <c r="VBM20" s="661"/>
      <c r="VBN20" s="661"/>
      <c r="VBO20" s="661"/>
      <c r="VBP20" s="661"/>
      <c r="VBQ20" s="661"/>
      <c r="VBR20" s="662"/>
      <c r="VBS20" s="660"/>
      <c r="VBT20" s="661"/>
      <c r="VBU20" s="661"/>
      <c r="VBV20" s="661"/>
      <c r="VBW20" s="661"/>
      <c r="VBX20" s="661"/>
      <c r="VBY20" s="661"/>
      <c r="VBZ20" s="661"/>
      <c r="VCA20" s="661"/>
      <c r="VCB20" s="661"/>
      <c r="VCC20" s="661"/>
      <c r="VCD20" s="661"/>
      <c r="VCE20" s="661"/>
      <c r="VCF20" s="661"/>
      <c r="VCG20" s="661"/>
      <c r="VCH20" s="661"/>
      <c r="VCI20" s="661"/>
      <c r="VCJ20" s="661"/>
      <c r="VCK20" s="661"/>
      <c r="VCL20" s="661"/>
      <c r="VCM20" s="661"/>
      <c r="VCN20" s="661"/>
      <c r="VCO20" s="661"/>
      <c r="VCP20" s="661"/>
      <c r="VCQ20" s="661"/>
      <c r="VCR20" s="661"/>
      <c r="VCS20" s="661"/>
      <c r="VCT20" s="662"/>
      <c r="VCU20" s="660"/>
      <c r="VCV20" s="661"/>
      <c r="VCW20" s="661"/>
      <c r="VCX20" s="661"/>
      <c r="VCY20" s="661"/>
      <c r="VCZ20" s="661"/>
      <c r="VDA20" s="661"/>
      <c r="VDB20" s="661"/>
      <c r="VDC20" s="661"/>
      <c r="VDD20" s="661"/>
      <c r="VDE20" s="661"/>
      <c r="VDF20" s="661"/>
      <c r="VDG20" s="661"/>
      <c r="VDH20" s="661"/>
      <c r="VDI20" s="661"/>
      <c r="VDJ20" s="661"/>
      <c r="VDK20" s="661"/>
      <c r="VDL20" s="661"/>
      <c r="VDM20" s="661"/>
      <c r="VDN20" s="661"/>
      <c r="VDO20" s="661"/>
      <c r="VDP20" s="661"/>
      <c r="VDQ20" s="661"/>
      <c r="VDR20" s="661"/>
      <c r="VDS20" s="661"/>
      <c r="VDT20" s="661"/>
      <c r="VDU20" s="661"/>
      <c r="VDV20" s="662"/>
      <c r="VDW20" s="660"/>
      <c r="VDX20" s="661"/>
      <c r="VDY20" s="661"/>
      <c r="VDZ20" s="661"/>
      <c r="VEA20" s="661"/>
      <c r="VEB20" s="661"/>
      <c r="VEC20" s="661"/>
      <c r="VED20" s="661"/>
      <c r="VEE20" s="661"/>
      <c r="VEF20" s="661"/>
      <c r="VEG20" s="661"/>
      <c r="VEH20" s="661"/>
      <c r="VEI20" s="661"/>
      <c r="VEJ20" s="661"/>
      <c r="VEK20" s="661"/>
      <c r="VEL20" s="661"/>
      <c r="VEM20" s="661"/>
      <c r="VEN20" s="661"/>
      <c r="VEO20" s="661"/>
      <c r="VEP20" s="661"/>
      <c r="VEQ20" s="661"/>
      <c r="VER20" s="661"/>
      <c r="VES20" s="661"/>
      <c r="VET20" s="661"/>
      <c r="VEU20" s="661"/>
      <c r="VEV20" s="661"/>
      <c r="VEW20" s="661"/>
      <c r="VEX20" s="662"/>
      <c r="VEY20" s="660"/>
      <c r="VEZ20" s="661"/>
      <c r="VFA20" s="661"/>
      <c r="VFB20" s="661"/>
      <c r="VFC20" s="661"/>
      <c r="VFD20" s="661"/>
      <c r="VFE20" s="661"/>
      <c r="VFF20" s="661"/>
      <c r="VFG20" s="661"/>
      <c r="VFH20" s="661"/>
      <c r="VFI20" s="661"/>
      <c r="VFJ20" s="661"/>
      <c r="VFK20" s="661"/>
      <c r="VFL20" s="661"/>
      <c r="VFM20" s="661"/>
      <c r="VFN20" s="661"/>
      <c r="VFO20" s="661"/>
      <c r="VFP20" s="661"/>
      <c r="VFQ20" s="661"/>
      <c r="VFR20" s="661"/>
      <c r="VFS20" s="661"/>
      <c r="VFT20" s="661"/>
      <c r="VFU20" s="661"/>
      <c r="VFV20" s="661"/>
      <c r="VFW20" s="661"/>
      <c r="VFX20" s="661"/>
      <c r="VFY20" s="661"/>
      <c r="VFZ20" s="662"/>
      <c r="VGA20" s="660"/>
      <c r="VGB20" s="661"/>
      <c r="VGC20" s="661"/>
      <c r="VGD20" s="661"/>
      <c r="VGE20" s="661"/>
      <c r="VGF20" s="661"/>
      <c r="VGG20" s="661"/>
      <c r="VGH20" s="661"/>
      <c r="VGI20" s="661"/>
      <c r="VGJ20" s="661"/>
      <c r="VGK20" s="661"/>
      <c r="VGL20" s="661"/>
      <c r="VGM20" s="661"/>
      <c r="VGN20" s="661"/>
      <c r="VGO20" s="661"/>
      <c r="VGP20" s="661"/>
      <c r="VGQ20" s="661"/>
      <c r="VGR20" s="661"/>
      <c r="VGS20" s="661"/>
      <c r="VGT20" s="661"/>
      <c r="VGU20" s="661"/>
      <c r="VGV20" s="661"/>
      <c r="VGW20" s="661"/>
      <c r="VGX20" s="661"/>
      <c r="VGY20" s="661"/>
      <c r="VGZ20" s="661"/>
      <c r="VHA20" s="661"/>
      <c r="VHB20" s="662"/>
      <c r="VHC20" s="660"/>
      <c r="VHD20" s="661"/>
      <c r="VHE20" s="661"/>
      <c r="VHF20" s="661"/>
      <c r="VHG20" s="661"/>
      <c r="VHH20" s="661"/>
      <c r="VHI20" s="661"/>
      <c r="VHJ20" s="661"/>
      <c r="VHK20" s="661"/>
      <c r="VHL20" s="661"/>
      <c r="VHM20" s="661"/>
      <c r="VHN20" s="661"/>
      <c r="VHO20" s="661"/>
      <c r="VHP20" s="661"/>
      <c r="VHQ20" s="661"/>
      <c r="VHR20" s="661"/>
      <c r="VHS20" s="661"/>
      <c r="VHT20" s="661"/>
      <c r="VHU20" s="661"/>
      <c r="VHV20" s="661"/>
      <c r="VHW20" s="661"/>
      <c r="VHX20" s="661"/>
      <c r="VHY20" s="661"/>
      <c r="VHZ20" s="661"/>
      <c r="VIA20" s="661"/>
      <c r="VIB20" s="661"/>
      <c r="VIC20" s="661"/>
      <c r="VID20" s="662"/>
      <c r="VIE20" s="660"/>
      <c r="VIF20" s="661"/>
      <c r="VIG20" s="661"/>
      <c r="VIH20" s="661"/>
      <c r="VII20" s="661"/>
      <c r="VIJ20" s="661"/>
      <c r="VIK20" s="661"/>
      <c r="VIL20" s="661"/>
      <c r="VIM20" s="661"/>
      <c r="VIN20" s="661"/>
      <c r="VIO20" s="661"/>
      <c r="VIP20" s="661"/>
      <c r="VIQ20" s="661"/>
      <c r="VIR20" s="661"/>
      <c r="VIS20" s="661"/>
      <c r="VIT20" s="661"/>
      <c r="VIU20" s="661"/>
      <c r="VIV20" s="661"/>
      <c r="VIW20" s="661"/>
      <c r="VIX20" s="661"/>
      <c r="VIY20" s="661"/>
      <c r="VIZ20" s="661"/>
      <c r="VJA20" s="661"/>
      <c r="VJB20" s="661"/>
      <c r="VJC20" s="661"/>
      <c r="VJD20" s="661"/>
      <c r="VJE20" s="661"/>
      <c r="VJF20" s="662"/>
      <c r="VJG20" s="660"/>
      <c r="VJH20" s="661"/>
      <c r="VJI20" s="661"/>
      <c r="VJJ20" s="661"/>
      <c r="VJK20" s="661"/>
      <c r="VJL20" s="661"/>
      <c r="VJM20" s="661"/>
      <c r="VJN20" s="661"/>
      <c r="VJO20" s="661"/>
      <c r="VJP20" s="661"/>
      <c r="VJQ20" s="661"/>
      <c r="VJR20" s="661"/>
      <c r="VJS20" s="661"/>
      <c r="VJT20" s="661"/>
      <c r="VJU20" s="661"/>
      <c r="VJV20" s="661"/>
      <c r="VJW20" s="661"/>
      <c r="VJX20" s="661"/>
      <c r="VJY20" s="661"/>
      <c r="VJZ20" s="661"/>
      <c r="VKA20" s="661"/>
      <c r="VKB20" s="661"/>
      <c r="VKC20" s="661"/>
      <c r="VKD20" s="661"/>
      <c r="VKE20" s="661"/>
      <c r="VKF20" s="661"/>
      <c r="VKG20" s="661"/>
      <c r="VKH20" s="662"/>
      <c r="VKI20" s="660"/>
      <c r="VKJ20" s="661"/>
      <c r="VKK20" s="661"/>
      <c r="VKL20" s="661"/>
      <c r="VKM20" s="661"/>
      <c r="VKN20" s="661"/>
      <c r="VKO20" s="661"/>
      <c r="VKP20" s="661"/>
      <c r="VKQ20" s="661"/>
      <c r="VKR20" s="661"/>
      <c r="VKS20" s="661"/>
      <c r="VKT20" s="661"/>
      <c r="VKU20" s="661"/>
      <c r="VKV20" s="661"/>
      <c r="VKW20" s="661"/>
      <c r="VKX20" s="661"/>
      <c r="VKY20" s="661"/>
      <c r="VKZ20" s="661"/>
      <c r="VLA20" s="661"/>
      <c r="VLB20" s="661"/>
      <c r="VLC20" s="661"/>
      <c r="VLD20" s="661"/>
      <c r="VLE20" s="661"/>
      <c r="VLF20" s="661"/>
      <c r="VLG20" s="661"/>
      <c r="VLH20" s="661"/>
      <c r="VLI20" s="661"/>
      <c r="VLJ20" s="662"/>
      <c r="VLK20" s="660"/>
      <c r="VLL20" s="661"/>
      <c r="VLM20" s="661"/>
      <c r="VLN20" s="661"/>
      <c r="VLO20" s="661"/>
      <c r="VLP20" s="661"/>
      <c r="VLQ20" s="661"/>
      <c r="VLR20" s="661"/>
      <c r="VLS20" s="661"/>
      <c r="VLT20" s="661"/>
      <c r="VLU20" s="661"/>
      <c r="VLV20" s="661"/>
      <c r="VLW20" s="661"/>
      <c r="VLX20" s="661"/>
      <c r="VLY20" s="661"/>
      <c r="VLZ20" s="661"/>
      <c r="VMA20" s="661"/>
      <c r="VMB20" s="661"/>
      <c r="VMC20" s="661"/>
      <c r="VMD20" s="661"/>
      <c r="VME20" s="661"/>
      <c r="VMF20" s="661"/>
      <c r="VMG20" s="661"/>
      <c r="VMH20" s="661"/>
      <c r="VMI20" s="661"/>
      <c r="VMJ20" s="661"/>
      <c r="VMK20" s="661"/>
      <c r="VML20" s="662"/>
      <c r="VMM20" s="660"/>
      <c r="VMN20" s="661"/>
      <c r="VMO20" s="661"/>
      <c r="VMP20" s="661"/>
      <c r="VMQ20" s="661"/>
      <c r="VMR20" s="661"/>
      <c r="VMS20" s="661"/>
      <c r="VMT20" s="661"/>
      <c r="VMU20" s="661"/>
      <c r="VMV20" s="661"/>
      <c r="VMW20" s="661"/>
      <c r="VMX20" s="661"/>
      <c r="VMY20" s="661"/>
      <c r="VMZ20" s="661"/>
      <c r="VNA20" s="661"/>
      <c r="VNB20" s="661"/>
      <c r="VNC20" s="661"/>
      <c r="VND20" s="661"/>
      <c r="VNE20" s="661"/>
      <c r="VNF20" s="661"/>
      <c r="VNG20" s="661"/>
      <c r="VNH20" s="661"/>
      <c r="VNI20" s="661"/>
      <c r="VNJ20" s="661"/>
      <c r="VNK20" s="661"/>
      <c r="VNL20" s="661"/>
      <c r="VNM20" s="661"/>
      <c r="VNN20" s="662"/>
      <c r="VNO20" s="660"/>
      <c r="VNP20" s="661"/>
      <c r="VNQ20" s="661"/>
      <c r="VNR20" s="661"/>
      <c r="VNS20" s="661"/>
      <c r="VNT20" s="661"/>
      <c r="VNU20" s="661"/>
      <c r="VNV20" s="661"/>
      <c r="VNW20" s="661"/>
      <c r="VNX20" s="661"/>
      <c r="VNY20" s="661"/>
      <c r="VNZ20" s="661"/>
      <c r="VOA20" s="661"/>
      <c r="VOB20" s="661"/>
      <c r="VOC20" s="661"/>
      <c r="VOD20" s="661"/>
      <c r="VOE20" s="661"/>
      <c r="VOF20" s="661"/>
      <c r="VOG20" s="661"/>
      <c r="VOH20" s="661"/>
      <c r="VOI20" s="661"/>
      <c r="VOJ20" s="661"/>
      <c r="VOK20" s="661"/>
      <c r="VOL20" s="661"/>
      <c r="VOM20" s="661"/>
      <c r="VON20" s="661"/>
      <c r="VOO20" s="661"/>
      <c r="VOP20" s="662"/>
      <c r="VOQ20" s="660"/>
      <c r="VOR20" s="661"/>
      <c r="VOS20" s="661"/>
      <c r="VOT20" s="661"/>
      <c r="VOU20" s="661"/>
      <c r="VOV20" s="661"/>
      <c r="VOW20" s="661"/>
      <c r="VOX20" s="661"/>
      <c r="VOY20" s="661"/>
      <c r="VOZ20" s="661"/>
      <c r="VPA20" s="661"/>
      <c r="VPB20" s="661"/>
      <c r="VPC20" s="661"/>
      <c r="VPD20" s="661"/>
      <c r="VPE20" s="661"/>
      <c r="VPF20" s="661"/>
      <c r="VPG20" s="661"/>
      <c r="VPH20" s="661"/>
      <c r="VPI20" s="661"/>
      <c r="VPJ20" s="661"/>
      <c r="VPK20" s="661"/>
      <c r="VPL20" s="661"/>
      <c r="VPM20" s="661"/>
      <c r="VPN20" s="661"/>
      <c r="VPO20" s="661"/>
      <c r="VPP20" s="661"/>
      <c r="VPQ20" s="661"/>
      <c r="VPR20" s="662"/>
      <c r="VPS20" s="660"/>
      <c r="VPT20" s="661"/>
      <c r="VPU20" s="661"/>
      <c r="VPV20" s="661"/>
      <c r="VPW20" s="661"/>
      <c r="VPX20" s="661"/>
      <c r="VPY20" s="661"/>
      <c r="VPZ20" s="661"/>
      <c r="VQA20" s="661"/>
      <c r="VQB20" s="661"/>
      <c r="VQC20" s="661"/>
      <c r="VQD20" s="661"/>
      <c r="VQE20" s="661"/>
      <c r="VQF20" s="661"/>
      <c r="VQG20" s="661"/>
      <c r="VQH20" s="661"/>
      <c r="VQI20" s="661"/>
      <c r="VQJ20" s="661"/>
      <c r="VQK20" s="661"/>
      <c r="VQL20" s="661"/>
      <c r="VQM20" s="661"/>
      <c r="VQN20" s="661"/>
      <c r="VQO20" s="661"/>
      <c r="VQP20" s="661"/>
      <c r="VQQ20" s="661"/>
      <c r="VQR20" s="661"/>
      <c r="VQS20" s="661"/>
      <c r="VQT20" s="662"/>
      <c r="VQU20" s="660"/>
      <c r="VQV20" s="661"/>
      <c r="VQW20" s="661"/>
      <c r="VQX20" s="661"/>
      <c r="VQY20" s="661"/>
      <c r="VQZ20" s="661"/>
      <c r="VRA20" s="661"/>
      <c r="VRB20" s="661"/>
      <c r="VRC20" s="661"/>
      <c r="VRD20" s="661"/>
      <c r="VRE20" s="661"/>
      <c r="VRF20" s="661"/>
      <c r="VRG20" s="661"/>
      <c r="VRH20" s="661"/>
      <c r="VRI20" s="661"/>
      <c r="VRJ20" s="661"/>
      <c r="VRK20" s="661"/>
      <c r="VRL20" s="661"/>
      <c r="VRM20" s="661"/>
      <c r="VRN20" s="661"/>
      <c r="VRO20" s="661"/>
      <c r="VRP20" s="661"/>
      <c r="VRQ20" s="661"/>
      <c r="VRR20" s="661"/>
      <c r="VRS20" s="661"/>
      <c r="VRT20" s="661"/>
      <c r="VRU20" s="661"/>
      <c r="VRV20" s="662"/>
      <c r="VRW20" s="660"/>
      <c r="VRX20" s="661"/>
      <c r="VRY20" s="661"/>
      <c r="VRZ20" s="661"/>
      <c r="VSA20" s="661"/>
      <c r="VSB20" s="661"/>
      <c r="VSC20" s="661"/>
      <c r="VSD20" s="661"/>
      <c r="VSE20" s="661"/>
      <c r="VSF20" s="661"/>
      <c r="VSG20" s="661"/>
      <c r="VSH20" s="661"/>
      <c r="VSI20" s="661"/>
      <c r="VSJ20" s="661"/>
      <c r="VSK20" s="661"/>
      <c r="VSL20" s="661"/>
      <c r="VSM20" s="661"/>
      <c r="VSN20" s="661"/>
      <c r="VSO20" s="661"/>
      <c r="VSP20" s="661"/>
      <c r="VSQ20" s="661"/>
      <c r="VSR20" s="661"/>
      <c r="VSS20" s="661"/>
      <c r="VST20" s="661"/>
      <c r="VSU20" s="661"/>
      <c r="VSV20" s="661"/>
      <c r="VSW20" s="661"/>
      <c r="VSX20" s="662"/>
      <c r="VSY20" s="660"/>
      <c r="VSZ20" s="661"/>
      <c r="VTA20" s="661"/>
      <c r="VTB20" s="661"/>
      <c r="VTC20" s="661"/>
      <c r="VTD20" s="661"/>
      <c r="VTE20" s="661"/>
      <c r="VTF20" s="661"/>
      <c r="VTG20" s="661"/>
      <c r="VTH20" s="661"/>
      <c r="VTI20" s="661"/>
      <c r="VTJ20" s="661"/>
      <c r="VTK20" s="661"/>
      <c r="VTL20" s="661"/>
      <c r="VTM20" s="661"/>
      <c r="VTN20" s="661"/>
      <c r="VTO20" s="661"/>
      <c r="VTP20" s="661"/>
      <c r="VTQ20" s="661"/>
      <c r="VTR20" s="661"/>
      <c r="VTS20" s="661"/>
      <c r="VTT20" s="661"/>
      <c r="VTU20" s="661"/>
      <c r="VTV20" s="661"/>
      <c r="VTW20" s="661"/>
      <c r="VTX20" s="661"/>
      <c r="VTY20" s="661"/>
      <c r="VTZ20" s="662"/>
      <c r="VUA20" s="660"/>
      <c r="VUB20" s="661"/>
      <c r="VUC20" s="661"/>
      <c r="VUD20" s="661"/>
      <c r="VUE20" s="661"/>
      <c r="VUF20" s="661"/>
      <c r="VUG20" s="661"/>
      <c r="VUH20" s="661"/>
      <c r="VUI20" s="661"/>
      <c r="VUJ20" s="661"/>
      <c r="VUK20" s="661"/>
      <c r="VUL20" s="661"/>
      <c r="VUM20" s="661"/>
      <c r="VUN20" s="661"/>
      <c r="VUO20" s="661"/>
      <c r="VUP20" s="661"/>
      <c r="VUQ20" s="661"/>
      <c r="VUR20" s="661"/>
      <c r="VUS20" s="661"/>
      <c r="VUT20" s="661"/>
      <c r="VUU20" s="661"/>
      <c r="VUV20" s="661"/>
      <c r="VUW20" s="661"/>
      <c r="VUX20" s="661"/>
      <c r="VUY20" s="661"/>
      <c r="VUZ20" s="661"/>
      <c r="VVA20" s="661"/>
      <c r="VVB20" s="662"/>
      <c r="VVC20" s="660"/>
      <c r="VVD20" s="661"/>
      <c r="VVE20" s="661"/>
      <c r="VVF20" s="661"/>
      <c r="VVG20" s="661"/>
      <c r="VVH20" s="661"/>
      <c r="VVI20" s="661"/>
      <c r="VVJ20" s="661"/>
      <c r="VVK20" s="661"/>
      <c r="VVL20" s="661"/>
      <c r="VVM20" s="661"/>
      <c r="VVN20" s="661"/>
      <c r="VVO20" s="661"/>
      <c r="VVP20" s="661"/>
      <c r="VVQ20" s="661"/>
      <c r="VVR20" s="661"/>
      <c r="VVS20" s="661"/>
      <c r="VVT20" s="661"/>
      <c r="VVU20" s="661"/>
      <c r="VVV20" s="661"/>
      <c r="VVW20" s="661"/>
      <c r="VVX20" s="661"/>
      <c r="VVY20" s="661"/>
      <c r="VVZ20" s="661"/>
      <c r="VWA20" s="661"/>
      <c r="VWB20" s="661"/>
      <c r="VWC20" s="661"/>
      <c r="VWD20" s="662"/>
      <c r="VWE20" s="660"/>
      <c r="VWF20" s="661"/>
      <c r="VWG20" s="661"/>
      <c r="VWH20" s="661"/>
      <c r="VWI20" s="661"/>
      <c r="VWJ20" s="661"/>
      <c r="VWK20" s="661"/>
      <c r="VWL20" s="661"/>
      <c r="VWM20" s="661"/>
      <c r="VWN20" s="661"/>
      <c r="VWO20" s="661"/>
      <c r="VWP20" s="661"/>
      <c r="VWQ20" s="661"/>
      <c r="VWR20" s="661"/>
      <c r="VWS20" s="661"/>
      <c r="VWT20" s="661"/>
      <c r="VWU20" s="661"/>
      <c r="VWV20" s="661"/>
      <c r="VWW20" s="661"/>
      <c r="VWX20" s="661"/>
      <c r="VWY20" s="661"/>
      <c r="VWZ20" s="661"/>
      <c r="VXA20" s="661"/>
      <c r="VXB20" s="661"/>
      <c r="VXC20" s="661"/>
      <c r="VXD20" s="661"/>
      <c r="VXE20" s="661"/>
      <c r="VXF20" s="662"/>
      <c r="VXG20" s="660"/>
      <c r="VXH20" s="661"/>
      <c r="VXI20" s="661"/>
      <c r="VXJ20" s="661"/>
      <c r="VXK20" s="661"/>
      <c r="VXL20" s="661"/>
      <c r="VXM20" s="661"/>
      <c r="VXN20" s="661"/>
      <c r="VXO20" s="661"/>
      <c r="VXP20" s="661"/>
      <c r="VXQ20" s="661"/>
      <c r="VXR20" s="661"/>
      <c r="VXS20" s="661"/>
      <c r="VXT20" s="661"/>
      <c r="VXU20" s="661"/>
      <c r="VXV20" s="661"/>
      <c r="VXW20" s="661"/>
      <c r="VXX20" s="661"/>
      <c r="VXY20" s="661"/>
      <c r="VXZ20" s="661"/>
      <c r="VYA20" s="661"/>
      <c r="VYB20" s="661"/>
      <c r="VYC20" s="661"/>
      <c r="VYD20" s="661"/>
      <c r="VYE20" s="661"/>
      <c r="VYF20" s="661"/>
      <c r="VYG20" s="661"/>
      <c r="VYH20" s="662"/>
      <c r="VYI20" s="660"/>
      <c r="VYJ20" s="661"/>
      <c r="VYK20" s="661"/>
      <c r="VYL20" s="661"/>
      <c r="VYM20" s="661"/>
      <c r="VYN20" s="661"/>
      <c r="VYO20" s="661"/>
      <c r="VYP20" s="661"/>
      <c r="VYQ20" s="661"/>
      <c r="VYR20" s="661"/>
      <c r="VYS20" s="661"/>
      <c r="VYT20" s="661"/>
      <c r="VYU20" s="661"/>
      <c r="VYV20" s="661"/>
      <c r="VYW20" s="661"/>
      <c r="VYX20" s="661"/>
      <c r="VYY20" s="661"/>
      <c r="VYZ20" s="661"/>
      <c r="VZA20" s="661"/>
      <c r="VZB20" s="661"/>
      <c r="VZC20" s="661"/>
      <c r="VZD20" s="661"/>
      <c r="VZE20" s="661"/>
      <c r="VZF20" s="661"/>
      <c r="VZG20" s="661"/>
      <c r="VZH20" s="661"/>
      <c r="VZI20" s="661"/>
      <c r="VZJ20" s="662"/>
      <c r="VZK20" s="660"/>
      <c r="VZL20" s="661"/>
      <c r="VZM20" s="661"/>
      <c r="VZN20" s="661"/>
      <c r="VZO20" s="661"/>
      <c r="VZP20" s="661"/>
      <c r="VZQ20" s="661"/>
      <c r="VZR20" s="661"/>
      <c r="VZS20" s="661"/>
      <c r="VZT20" s="661"/>
      <c r="VZU20" s="661"/>
      <c r="VZV20" s="661"/>
      <c r="VZW20" s="661"/>
      <c r="VZX20" s="661"/>
      <c r="VZY20" s="661"/>
      <c r="VZZ20" s="661"/>
      <c r="WAA20" s="661"/>
      <c r="WAB20" s="661"/>
      <c r="WAC20" s="661"/>
      <c r="WAD20" s="661"/>
      <c r="WAE20" s="661"/>
      <c r="WAF20" s="661"/>
      <c r="WAG20" s="661"/>
      <c r="WAH20" s="661"/>
      <c r="WAI20" s="661"/>
      <c r="WAJ20" s="661"/>
      <c r="WAK20" s="661"/>
      <c r="WAL20" s="662"/>
      <c r="WAM20" s="660"/>
      <c r="WAN20" s="661"/>
      <c r="WAO20" s="661"/>
      <c r="WAP20" s="661"/>
      <c r="WAQ20" s="661"/>
      <c r="WAR20" s="661"/>
      <c r="WAS20" s="661"/>
      <c r="WAT20" s="661"/>
      <c r="WAU20" s="661"/>
      <c r="WAV20" s="661"/>
      <c r="WAW20" s="661"/>
      <c r="WAX20" s="661"/>
      <c r="WAY20" s="661"/>
      <c r="WAZ20" s="661"/>
      <c r="WBA20" s="661"/>
      <c r="WBB20" s="661"/>
      <c r="WBC20" s="661"/>
      <c r="WBD20" s="661"/>
      <c r="WBE20" s="661"/>
      <c r="WBF20" s="661"/>
      <c r="WBG20" s="661"/>
      <c r="WBH20" s="661"/>
      <c r="WBI20" s="661"/>
      <c r="WBJ20" s="661"/>
      <c r="WBK20" s="661"/>
      <c r="WBL20" s="661"/>
      <c r="WBM20" s="661"/>
      <c r="WBN20" s="662"/>
      <c r="WBO20" s="660"/>
      <c r="WBP20" s="661"/>
      <c r="WBQ20" s="661"/>
      <c r="WBR20" s="661"/>
      <c r="WBS20" s="661"/>
      <c r="WBT20" s="661"/>
      <c r="WBU20" s="661"/>
      <c r="WBV20" s="661"/>
      <c r="WBW20" s="661"/>
      <c r="WBX20" s="661"/>
      <c r="WBY20" s="661"/>
      <c r="WBZ20" s="661"/>
      <c r="WCA20" s="661"/>
      <c r="WCB20" s="661"/>
      <c r="WCC20" s="661"/>
      <c r="WCD20" s="661"/>
      <c r="WCE20" s="661"/>
      <c r="WCF20" s="661"/>
      <c r="WCG20" s="661"/>
      <c r="WCH20" s="661"/>
      <c r="WCI20" s="661"/>
      <c r="WCJ20" s="661"/>
      <c r="WCK20" s="661"/>
      <c r="WCL20" s="661"/>
      <c r="WCM20" s="661"/>
      <c r="WCN20" s="661"/>
      <c r="WCO20" s="661"/>
      <c r="WCP20" s="662"/>
      <c r="WCQ20" s="660"/>
      <c r="WCR20" s="661"/>
      <c r="WCS20" s="661"/>
      <c r="WCT20" s="661"/>
      <c r="WCU20" s="661"/>
      <c r="WCV20" s="661"/>
      <c r="WCW20" s="661"/>
      <c r="WCX20" s="661"/>
      <c r="WCY20" s="661"/>
      <c r="WCZ20" s="661"/>
      <c r="WDA20" s="661"/>
      <c r="WDB20" s="661"/>
      <c r="WDC20" s="661"/>
      <c r="WDD20" s="661"/>
      <c r="WDE20" s="661"/>
      <c r="WDF20" s="661"/>
      <c r="WDG20" s="661"/>
      <c r="WDH20" s="661"/>
      <c r="WDI20" s="661"/>
      <c r="WDJ20" s="661"/>
      <c r="WDK20" s="661"/>
      <c r="WDL20" s="661"/>
      <c r="WDM20" s="661"/>
      <c r="WDN20" s="661"/>
      <c r="WDO20" s="661"/>
      <c r="WDP20" s="661"/>
      <c r="WDQ20" s="661"/>
      <c r="WDR20" s="662"/>
      <c r="WDS20" s="660"/>
      <c r="WDT20" s="661"/>
      <c r="WDU20" s="661"/>
      <c r="WDV20" s="661"/>
      <c r="WDW20" s="661"/>
      <c r="WDX20" s="661"/>
      <c r="WDY20" s="661"/>
      <c r="WDZ20" s="661"/>
      <c r="WEA20" s="661"/>
      <c r="WEB20" s="661"/>
      <c r="WEC20" s="661"/>
      <c r="WED20" s="661"/>
      <c r="WEE20" s="661"/>
      <c r="WEF20" s="661"/>
      <c r="WEG20" s="661"/>
      <c r="WEH20" s="661"/>
      <c r="WEI20" s="661"/>
      <c r="WEJ20" s="661"/>
      <c r="WEK20" s="661"/>
      <c r="WEL20" s="661"/>
      <c r="WEM20" s="661"/>
      <c r="WEN20" s="661"/>
      <c r="WEO20" s="661"/>
      <c r="WEP20" s="661"/>
      <c r="WEQ20" s="661"/>
      <c r="WER20" s="661"/>
      <c r="WES20" s="661"/>
      <c r="WET20" s="662"/>
      <c r="WEU20" s="660"/>
      <c r="WEV20" s="661"/>
      <c r="WEW20" s="661"/>
      <c r="WEX20" s="661"/>
      <c r="WEY20" s="661"/>
      <c r="WEZ20" s="661"/>
      <c r="WFA20" s="661"/>
      <c r="WFB20" s="661"/>
      <c r="WFC20" s="661"/>
      <c r="WFD20" s="661"/>
      <c r="WFE20" s="661"/>
      <c r="WFF20" s="661"/>
      <c r="WFG20" s="661"/>
      <c r="WFH20" s="661"/>
      <c r="WFI20" s="661"/>
      <c r="WFJ20" s="661"/>
      <c r="WFK20" s="661"/>
      <c r="WFL20" s="661"/>
      <c r="WFM20" s="661"/>
      <c r="WFN20" s="661"/>
      <c r="WFO20" s="661"/>
      <c r="WFP20" s="661"/>
      <c r="WFQ20" s="661"/>
      <c r="WFR20" s="661"/>
      <c r="WFS20" s="661"/>
      <c r="WFT20" s="661"/>
      <c r="WFU20" s="661"/>
      <c r="WFV20" s="662"/>
      <c r="WFW20" s="660"/>
      <c r="WFX20" s="661"/>
      <c r="WFY20" s="661"/>
      <c r="WFZ20" s="661"/>
      <c r="WGA20" s="661"/>
      <c r="WGB20" s="661"/>
      <c r="WGC20" s="661"/>
      <c r="WGD20" s="661"/>
      <c r="WGE20" s="661"/>
      <c r="WGF20" s="661"/>
      <c r="WGG20" s="661"/>
      <c r="WGH20" s="661"/>
      <c r="WGI20" s="661"/>
      <c r="WGJ20" s="661"/>
      <c r="WGK20" s="661"/>
      <c r="WGL20" s="661"/>
      <c r="WGM20" s="661"/>
      <c r="WGN20" s="661"/>
      <c r="WGO20" s="661"/>
      <c r="WGP20" s="661"/>
      <c r="WGQ20" s="661"/>
      <c r="WGR20" s="661"/>
      <c r="WGS20" s="661"/>
      <c r="WGT20" s="661"/>
      <c r="WGU20" s="661"/>
      <c r="WGV20" s="661"/>
      <c r="WGW20" s="661"/>
      <c r="WGX20" s="662"/>
      <c r="WGY20" s="660"/>
      <c r="WGZ20" s="661"/>
      <c r="WHA20" s="661"/>
      <c r="WHB20" s="661"/>
      <c r="WHC20" s="661"/>
      <c r="WHD20" s="661"/>
      <c r="WHE20" s="661"/>
      <c r="WHF20" s="661"/>
      <c r="WHG20" s="661"/>
      <c r="WHH20" s="661"/>
      <c r="WHI20" s="661"/>
      <c r="WHJ20" s="661"/>
      <c r="WHK20" s="661"/>
      <c r="WHL20" s="661"/>
      <c r="WHM20" s="661"/>
      <c r="WHN20" s="661"/>
      <c r="WHO20" s="661"/>
      <c r="WHP20" s="661"/>
      <c r="WHQ20" s="661"/>
      <c r="WHR20" s="661"/>
      <c r="WHS20" s="661"/>
      <c r="WHT20" s="661"/>
      <c r="WHU20" s="661"/>
      <c r="WHV20" s="661"/>
      <c r="WHW20" s="661"/>
      <c r="WHX20" s="661"/>
      <c r="WHY20" s="661"/>
      <c r="WHZ20" s="662"/>
      <c r="WIA20" s="660"/>
      <c r="WIB20" s="661"/>
      <c r="WIC20" s="661"/>
      <c r="WID20" s="661"/>
      <c r="WIE20" s="661"/>
      <c r="WIF20" s="661"/>
      <c r="WIG20" s="661"/>
      <c r="WIH20" s="661"/>
      <c r="WII20" s="661"/>
      <c r="WIJ20" s="661"/>
      <c r="WIK20" s="661"/>
      <c r="WIL20" s="661"/>
      <c r="WIM20" s="661"/>
      <c r="WIN20" s="661"/>
      <c r="WIO20" s="661"/>
      <c r="WIP20" s="661"/>
      <c r="WIQ20" s="661"/>
      <c r="WIR20" s="661"/>
      <c r="WIS20" s="661"/>
      <c r="WIT20" s="661"/>
      <c r="WIU20" s="661"/>
      <c r="WIV20" s="661"/>
      <c r="WIW20" s="661"/>
      <c r="WIX20" s="661"/>
      <c r="WIY20" s="661"/>
      <c r="WIZ20" s="661"/>
      <c r="WJA20" s="661"/>
      <c r="WJB20" s="662"/>
      <c r="WJC20" s="660"/>
      <c r="WJD20" s="661"/>
      <c r="WJE20" s="661"/>
      <c r="WJF20" s="661"/>
      <c r="WJG20" s="661"/>
      <c r="WJH20" s="661"/>
      <c r="WJI20" s="661"/>
      <c r="WJJ20" s="661"/>
      <c r="WJK20" s="661"/>
      <c r="WJL20" s="661"/>
      <c r="WJM20" s="661"/>
      <c r="WJN20" s="661"/>
      <c r="WJO20" s="661"/>
      <c r="WJP20" s="661"/>
      <c r="WJQ20" s="661"/>
      <c r="WJR20" s="661"/>
      <c r="WJS20" s="661"/>
      <c r="WJT20" s="661"/>
      <c r="WJU20" s="661"/>
      <c r="WJV20" s="661"/>
      <c r="WJW20" s="661"/>
      <c r="WJX20" s="661"/>
      <c r="WJY20" s="661"/>
      <c r="WJZ20" s="661"/>
      <c r="WKA20" s="661"/>
      <c r="WKB20" s="661"/>
      <c r="WKC20" s="661"/>
      <c r="WKD20" s="662"/>
      <c r="WKE20" s="660"/>
      <c r="WKF20" s="661"/>
      <c r="WKG20" s="661"/>
      <c r="WKH20" s="661"/>
      <c r="WKI20" s="661"/>
      <c r="WKJ20" s="661"/>
      <c r="WKK20" s="661"/>
      <c r="WKL20" s="661"/>
      <c r="WKM20" s="661"/>
      <c r="WKN20" s="661"/>
      <c r="WKO20" s="661"/>
      <c r="WKP20" s="661"/>
      <c r="WKQ20" s="661"/>
      <c r="WKR20" s="661"/>
      <c r="WKS20" s="661"/>
      <c r="WKT20" s="661"/>
      <c r="WKU20" s="661"/>
      <c r="WKV20" s="661"/>
      <c r="WKW20" s="661"/>
      <c r="WKX20" s="661"/>
      <c r="WKY20" s="661"/>
      <c r="WKZ20" s="661"/>
      <c r="WLA20" s="661"/>
      <c r="WLB20" s="661"/>
      <c r="WLC20" s="661"/>
      <c r="WLD20" s="661"/>
      <c r="WLE20" s="661"/>
      <c r="WLF20" s="662"/>
      <c r="WLG20" s="660"/>
      <c r="WLH20" s="661"/>
      <c r="WLI20" s="661"/>
      <c r="WLJ20" s="661"/>
      <c r="WLK20" s="661"/>
      <c r="WLL20" s="661"/>
      <c r="WLM20" s="661"/>
      <c r="WLN20" s="661"/>
      <c r="WLO20" s="661"/>
      <c r="WLP20" s="661"/>
      <c r="WLQ20" s="661"/>
      <c r="WLR20" s="661"/>
      <c r="WLS20" s="661"/>
      <c r="WLT20" s="661"/>
      <c r="WLU20" s="661"/>
      <c r="WLV20" s="661"/>
      <c r="WLW20" s="661"/>
      <c r="WLX20" s="661"/>
      <c r="WLY20" s="661"/>
      <c r="WLZ20" s="661"/>
      <c r="WMA20" s="661"/>
      <c r="WMB20" s="661"/>
      <c r="WMC20" s="661"/>
      <c r="WMD20" s="661"/>
      <c r="WME20" s="661"/>
      <c r="WMF20" s="661"/>
      <c r="WMG20" s="661"/>
      <c r="WMH20" s="662"/>
      <c r="WMI20" s="660"/>
      <c r="WMJ20" s="661"/>
      <c r="WMK20" s="661"/>
      <c r="WML20" s="661"/>
      <c r="WMM20" s="661"/>
      <c r="WMN20" s="661"/>
      <c r="WMO20" s="661"/>
      <c r="WMP20" s="661"/>
      <c r="WMQ20" s="661"/>
      <c r="WMR20" s="661"/>
      <c r="WMS20" s="661"/>
      <c r="WMT20" s="661"/>
      <c r="WMU20" s="661"/>
      <c r="WMV20" s="661"/>
      <c r="WMW20" s="661"/>
      <c r="WMX20" s="661"/>
      <c r="WMY20" s="661"/>
      <c r="WMZ20" s="661"/>
      <c r="WNA20" s="661"/>
      <c r="WNB20" s="661"/>
      <c r="WNC20" s="661"/>
      <c r="WND20" s="661"/>
      <c r="WNE20" s="661"/>
      <c r="WNF20" s="661"/>
      <c r="WNG20" s="661"/>
      <c r="WNH20" s="661"/>
      <c r="WNI20" s="661"/>
      <c r="WNJ20" s="662"/>
      <c r="WNK20" s="660"/>
      <c r="WNL20" s="661"/>
      <c r="WNM20" s="661"/>
      <c r="WNN20" s="661"/>
      <c r="WNO20" s="661"/>
      <c r="WNP20" s="661"/>
      <c r="WNQ20" s="661"/>
      <c r="WNR20" s="661"/>
      <c r="WNS20" s="661"/>
      <c r="WNT20" s="661"/>
      <c r="WNU20" s="661"/>
      <c r="WNV20" s="661"/>
      <c r="WNW20" s="661"/>
      <c r="WNX20" s="661"/>
      <c r="WNY20" s="661"/>
      <c r="WNZ20" s="661"/>
      <c r="WOA20" s="661"/>
      <c r="WOB20" s="661"/>
      <c r="WOC20" s="661"/>
      <c r="WOD20" s="661"/>
      <c r="WOE20" s="661"/>
      <c r="WOF20" s="661"/>
      <c r="WOG20" s="661"/>
      <c r="WOH20" s="661"/>
      <c r="WOI20" s="661"/>
      <c r="WOJ20" s="661"/>
      <c r="WOK20" s="661"/>
      <c r="WOL20" s="662"/>
      <c r="WOM20" s="660"/>
      <c r="WON20" s="661"/>
      <c r="WOO20" s="661"/>
      <c r="WOP20" s="661"/>
      <c r="WOQ20" s="661"/>
      <c r="WOR20" s="661"/>
      <c r="WOS20" s="661"/>
      <c r="WOT20" s="661"/>
      <c r="WOU20" s="661"/>
      <c r="WOV20" s="661"/>
      <c r="WOW20" s="661"/>
      <c r="WOX20" s="661"/>
      <c r="WOY20" s="661"/>
      <c r="WOZ20" s="661"/>
      <c r="WPA20" s="661"/>
      <c r="WPB20" s="661"/>
      <c r="WPC20" s="661"/>
      <c r="WPD20" s="661"/>
      <c r="WPE20" s="661"/>
      <c r="WPF20" s="661"/>
      <c r="WPG20" s="661"/>
      <c r="WPH20" s="661"/>
      <c r="WPI20" s="661"/>
      <c r="WPJ20" s="661"/>
      <c r="WPK20" s="661"/>
      <c r="WPL20" s="661"/>
      <c r="WPM20" s="661"/>
      <c r="WPN20" s="662"/>
      <c r="WPO20" s="660"/>
      <c r="WPP20" s="661"/>
      <c r="WPQ20" s="661"/>
      <c r="WPR20" s="661"/>
      <c r="WPS20" s="661"/>
      <c r="WPT20" s="661"/>
      <c r="WPU20" s="661"/>
      <c r="WPV20" s="661"/>
      <c r="WPW20" s="661"/>
      <c r="WPX20" s="661"/>
      <c r="WPY20" s="661"/>
      <c r="WPZ20" s="661"/>
      <c r="WQA20" s="661"/>
      <c r="WQB20" s="661"/>
      <c r="WQC20" s="661"/>
      <c r="WQD20" s="661"/>
      <c r="WQE20" s="661"/>
      <c r="WQF20" s="661"/>
      <c r="WQG20" s="661"/>
      <c r="WQH20" s="661"/>
      <c r="WQI20" s="661"/>
      <c r="WQJ20" s="661"/>
      <c r="WQK20" s="661"/>
      <c r="WQL20" s="661"/>
      <c r="WQM20" s="661"/>
      <c r="WQN20" s="661"/>
      <c r="WQO20" s="661"/>
      <c r="WQP20" s="662"/>
      <c r="WQQ20" s="660"/>
      <c r="WQR20" s="661"/>
      <c r="WQS20" s="661"/>
      <c r="WQT20" s="661"/>
      <c r="WQU20" s="661"/>
      <c r="WQV20" s="661"/>
      <c r="WQW20" s="661"/>
      <c r="WQX20" s="661"/>
      <c r="WQY20" s="661"/>
      <c r="WQZ20" s="661"/>
      <c r="WRA20" s="661"/>
      <c r="WRB20" s="661"/>
      <c r="WRC20" s="661"/>
      <c r="WRD20" s="661"/>
      <c r="WRE20" s="661"/>
      <c r="WRF20" s="661"/>
      <c r="WRG20" s="661"/>
      <c r="WRH20" s="661"/>
      <c r="WRI20" s="661"/>
      <c r="WRJ20" s="661"/>
      <c r="WRK20" s="661"/>
      <c r="WRL20" s="661"/>
      <c r="WRM20" s="661"/>
      <c r="WRN20" s="661"/>
      <c r="WRO20" s="661"/>
      <c r="WRP20" s="661"/>
      <c r="WRQ20" s="661"/>
      <c r="WRR20" s="662"/>
      <c r="WRS20" s="660"/>
      <c r="WRT20" s="661"/>
      <c r="WRU20" s="661"/>
      <c r="WRV20" s="661"/>
      <c r="WRW20" s="661"/>
      <c r="WRX20" s="661"/>
      <c r="WRY20" s="661"/>
      <c r="WRZ20" s="661"/>
      <c r="WSA20" s="661"/>
      <c r="WSB20" s="661"/>
      <c r="WSC20" s="661"/>
      <c r="WSD20" s="661"/>
      <c r="WSE20" s="661"/>
      <c r="WSF20" s="661"/>
      <c r="WSG20" s="661"/>
      <c r="WSH20" s="661"/>
      <c r="WSI20" s="661"/>
      <c r="WSJ20" s="661"/>
      <c r="WSK20" s="661"/>
      <c r="WSL20" s="661"/>
      <c r="WSM20" s="661"/>
      <c r="WSN20" s="661"/>
      <c r="WSO20" s="661"/>
      <c r="WSP20" s="661"/>
      <c r="WSQ20" s="661"/>
      <c r="WSR20" s="661"/>
      <c r="WSS20" s="661"/>
      <c r="WST20" s="662"/>
      <c r="WSU20" s="660"/>
      <c r="WSV20" s="661"/>
      <c r="WSW20" s="661"/>
      <c r="WSX20" s="661"/>
      <c r="WSY20" s="661"/>
      <c r="WSZ20" s="661"/>
      <c r="WTA20" s="661"/>
      <c r="WTB20" s="661"/>
      <c r="WTC20" s="661"/>
      <c r="WTD20" s="661"/>
      <c r="WTE20" s="661"/>
      <c r="WTF20" s="661"/>
      <c r="WTG20" s="661"/>
      <c r="WTH20" s="661"/>
      <c r="WTI20" s="661"/>
      <c r="WTJ20" s="661"/>
      <c r="WTK20" s="661"/>
      <c r="WTL20" s="661"/>
      <c r="WTM20" s="661"/>
      <c r="WTN20" s="661"/>
      <c r="WTO20" s="661"/>
      <c r="WTP20" s="661"/>
      <c r="WTQ20" s="661"/>
      <c r="WTR20" s="661"/>
      <c r="WTS20" s="661"/>
      <c r="WTT20" s="661"/>
      <c r="WTU20" s="661"/>
      <c r="WTV20" s="662"/>
      <c r="WTW20" s="660"/>
      <c r="WTX20" s="661"/>
      <c r="WTY20" s="661"/>
      <c r="WTZ20" s="661"/>
      <c r="WUA20" s="661"/>
      <c r="WUB20" s="661"/>
      <c r="WUC20" s="661"/>
      <c r="WUD20" s="661"/>
      <c r="WUE20" s="661"/>
      <c r="WUF20" s="661"/>
      <c r="WUG20" s="661"/>
      <c r="WUH20" s="661"/>
      <c r="WUI20" s="661"/>
      <c r="WUJ20" s="661"/>
      <c r="WUK20" s="661"/>
      <c r="WUL20" s="661"/>
      <c r="WUM20" s="661"/>
      <c r="WUN20" s="661"/>
      <c r="WUO20" s="661"/>
      <c r="WUP20" s="661"/>
      <c r="WUQ20" s="661"/>
      <c r="WUR20" s="661"/>
      <c r="WUS20" s="661"/>
      <c r="WUT20" s="661"/>
      <c r="WUU20" s="661"/>
      <c r="WUV20" s="661"/>
      <c r="WUW20" s="661"/>
      <c r="WUX20" s="662"/>
      <c r="WUY20" s="660"/>
      <c r="WUZ20" s="661"/>
      <c r="WVA20" s="661"/>
      <c r="WVB20" s="661"/>
      <c r="WVC20" s="661"/>
      <c r="WVD20" s="661"/>
      <c r="WVE20" s="661"/>
      <c r="WVF20" s="661"/>
      <c r="WVG20" s="661"/>
      <c r="WVH20" s="661"/>
      <c r="WVI20" s="661"/>
      <c r="WVJ20" s="661"/>
      <c r="WVK20" s="661"/>
      <c r="WVL20" s="661"/>
      <c r="WVM20" s="661"/>
      <c r="WVN20" s="661"/>
      <c r="WVO20" s="661"/>
      <c r="WVP20" s="661"/>
      <c r="WVQ20" s="661"/>
      <c r="WVR20" s="661"/>
      <c r="WVS20" s="661"/>
      <c r="WVT20" s="661"/>
      <c r="WVU20" s="661"/>
      <c r="WVV20" s="661"/>
      <c r="WVW20" s="661"/>
      <c r="WVX20" s="661"/>
      <c r="WVY20" s="661"/>
      <c r="WVZ20" s="662"/>
      <c r="WWA20" s="660"/>
      <c r="WWB20" s="661"/>
      <c r="WWC20" s="661"/>
      <c r="WWD20" s="661"/>
      <c r="WWE20" s="661"/>
      <c r="WWF20" s="661"/>
      <c r="WWG20" s="661"/>
      <c r="WWH20" s="661"/>
      <c r="WWI20" s="661"/>
      <c r="WWJ20" s="661"/>
      <c r="WWK20" s="661"/>
      <c r="WWL20" s="661"/>
      <c r="WWM20" s="661"/>
      <c r="WWN20" s="661"/>
      <c r="WWO20" s="661"/>
      <c r="WWP20" s="661"/>
      <c r="WWQ20" s="661"/>
      <c r="WWR20" s="661"/>
      <c r="WWS20" s="661"/>
      <c r="WWT20" s="661"/>
      <c r="WWU20" s="661"/>
      <c r="WWV20" s="661"/>
      <c r="WWW20" s="661"/>
      <c r="WWX20" s="661"/>
      <c r="WWY20" s="661"/>
      <c r="WWZ20" s="661"/>
      <c r="WXA20" s="661"/>
      <c r="WXB20" s="662"/>
      <c r="WXC20" s="660"/>
      <c r="WXD20" s="661"/>
      <c r="WXE20" s="661"/>
      <c r="WXF20" s="661"/>
      <c r="WXG20" s="661"/>
      <c r="WXH20" s="661"/>
      <c r="WXI20" s="661"/>
      <c r="WXJ20" s="661"/>
      <c r="WXK20" s="661"/>
      <c r="WXL20" s="661"/>
      <c r="WXM20" s="661"/>
      <c r="WXN20" s="661"/>
      <c r="WXO20" s="661"/>
      <c r="WXP20" s="661"/>
      <c r="WXQ20" s="661"/>
      <c r="WXR20" s="661"/>
      <c r="WXS20" s="661"/>
      <c r="WXT20" s="661"/>
      <c r="WXU20" s="661"/>
      <c r="WXV20" s="661"/>
      <c r="WXW20" s="661"/>
      <c r="WXX20" s="661"/>
      <c r="WXY20" s="661"/>
      <c r="WXZ20" s="661"/>
      <c r="WYA20" s="661"/>
      <c r="WYB20" s="661"/>
      <c r="WYC20" s="661"/>
      <c r="WYD20" s="662"/>
      <c r="WYE20" s="660"/>
      <c r="WYF20" s="661"/>
      <c r="WYG20" s="661"/>
      <c r="WYH20" s="661"/>
      <c r="WYI20" s="661"/>
      <c r="WYJ20" s="661"/>
      <c r="WYK20" s="661"/>
      <c r="WYL20" s="661"/>
      <c r="WYM20" s="661"/>
      <c r="WYN20" s="661"/>
      <c r="WYO20" s="661"/>
      <c r="WYP20" s="661"/>
      <c r="WYQ20" s="661"/>
      <c r="WYR20" s="661"/>
      <c r="WYS20" s="661"/>
      <c r="WYT20" s="661"/>
      <c r="WYU20" s="661"/>
      <c r="WYV20" s="661"/>
      <c r="WYW20" s="661"/>
      <c r="WYX20" s="661"/>
      <c r="WYY20" s="661"/>
      <c r="WYZ20" s="661"/>
      <c r="WZA20" s="661"/>
      <c r="WZB20" s="661"/>
      <c r="WZC20" s="661"/>
      <c r="WZD20" s="661"/>
      <c r="WZE20" s="661"/>
      <c r="WZF20" s="662"/>
      <c r="WZG20" s="660"/>
      <c r="WZH20" s="661"/>
      <c r="WZI20" s="661"/>
      <c r="WZJ20" s="661"/>
      <c r="WZK20" s="661"/>
      <c r="WZL20" s="661"/>
      <c r="WZM20" s="661"/>
      <c r="WZN20" s="661"/>
      <c r="WZO20" s="661"/>
      <c r="WZP20" s="661"/>
      <c r="WZQ20" s="661"/>
      <c r="WZR20" s="661"/>
      <c r="WZS20" s="661"/>
      <c r="WZT20" s="661"/>
      <c r="WZU20" s="661"/>
      <c r="WZV20" s="661"/>
      <c r="WZW20" s="661"/>
      <c r="WZX20" s="661"/>
      <c r="WZY20" s="661"/>
      <c r="WZZ20" s="661"/>
      <c r="XAA20" s="661"/>
      <c r="XAB20" s="661"/>
      <c r="XAC20" s="661"/>
      <c r="XAD20" s="661"/>
      <c r="XAE20" s="661"/>
      <c r="XAF20" s="661"/>
      <c r="XAG20" s="661"/>
      <c r="XAH20" s="662"/>
      <c r="XAI20" s="660"/>
      <c r="XAJ20" s="661"/>
      <c r="XAK20" s="661"/>
      <c r="XAL20" s="661"/>
      <c r="XAM20" s="661"/>
      <c r="XAN20" s="661"/>
      <c r="XAO20" s="661"/>
      <c r="XAP20" s="661"/>
      <c r="XAQ20" s="661"/>
      <c r="XAR20" s="661"/>
      <c r="XAS20" s="661"/>
      <c r="XAT20" s="661"/>
      <c r="XAU20" s="661"/>
      <c r="XAV20" s="661"/>
      <c r="XAW20" s="661"/>
      <c r="XAX20" s="661"/>
      <c r="XAY20" s="661"/>
      <c r="XAZ20" s="661"/>
      <c r="XBA20" s="661"/>
      <c r="XBB20" s="661"/>
      <c r="XBC20" s="661"/>
      <c r="XBD20" s="661"/>
      <c r="XBE20" s="661"/>
      <c r="XBF20" s="661"/>
      <c r="XBG20" s="661"/>
      <c r="XBH20" s="661"/>
      <c r="XBI20" s="661"/>
      <c r="XBJ20" s="662"/>
      <c r="XBK20" s="660"/>
      <c r="XBL20" s="661"/>
      <c r="XBM20" s="661"/>
      <c r="XBN20" s="661"/>
      <c r="XBO20" s="661"/>
      <c r="XBP20" s="661"/>
      <c r="XBQ20" s="661"/>
      <c r="XBR20" s="661"/>
      <c r="XBS20" s="661"/>
      <c r="XBT20" s="661"/>
      <c r="XBU20" s="661"/>
      <c r="XBV20" s="661"/>
      <c r="XBW20" s="661"/>
      <c r="XBX20" s="661"/>
      <c r="XBY20" s="661"/>
      <c r="XBZ20" s="661"/>
      <c r="XCA20" s="661"/>
      <c r="XCB20" s="661"/>
      <c r="XCC20" s="661"/>
      <c r="XCD20" s="661"/>
      <c r="XCE20" s="661"/>
      <c r="XCF20" s="661"/>
      <c r="XCG20" s="661"/>
      <c r="XCH20" s="661"/>
      <c r="XCI20" s="661"/>
      <c r="XCJ20" s="661"/>
      <c r="XCK20" s="661"/>
      <c r="XCL20" s="662"/>
      <c r="XCM20" s="660"/>
      <c r="XCN20" s="661"/>
      <c r="XCO20" s="661"/>
      <c r="XCP20" s="661"/>
      <c r="XCQ20" s="661"/>
      <c r="XCR20" s="661"/>
      <c r="XCS20" s="661"/>
      <c r="XCT20" s="661"/>
      <c r="XCU20" s="661"/>
      <c r="XCV20" s="661"/>
      <c r="XCW20" s="661"/>
      <c r="XCX20" s="661"/>
      <c r="XCY20" s="661"/>
      <c r="XCZ20" s="661"/>
      <c r="XDA20" s="661"/>
      <c r="XDB20" s="661"/>
      <c r="XDC20" s="661"/>
      <c r="XDD20" s="661"/>
      <c r="XDE20" s="661"/>
      <c r="XDF20" s="661"/>
      <c r="XDG20" s="661"/>
      <c r="XDH20" s="661"/>
      <c r="XDI20" s="661"/>
      <c r="XDJ20" s="661"/>
      <c r="XDK20" s="661"/>
      <c r="XDL20" s="661"/>
      <c r="XDM20" s="661"/>
      <c r="XDN20" s="662"/>
      <c r="XDO20" s="660"/>
      <c r="XDP20" s="661"/>
      <c r="XDQ20" s="661"/>
      <c r="XDR20" s="661"/>
      <c r="XDS20" s="661"/>
      <c r="XDT20" s="661"/>
      <c r="XDU20" s="661"/>
      <c r="XDV20" s="661"/>
      <c r="XDW20" s="661"/>
      <c r="XDX20" s="661"/>
      <c r="XDY20" s="661"/>
      <c r="XDZ20" s="661"/>
      <c r="XEA20" s="661"/>
      <c r="XEB20" s="661"/>
      <c r="XEC20" s="661"/>
      <c r="XED20" s="661"/>
      <c r="XEE20" s="661"/>
      <c r="XEF20" s="661"/>
      <c r="XEG20" s="661"/>
      <c r="XEH20" s="661"/>
      <c r="XEI20" s="661"/>
      <c r="XEJ20" s="661"/>
      <c r="XEK20" s="661"/>
      <c r="XEL20" s="661"/>
      <c r="XEM20" s="661"/>
      <c r="XEN20" s="661"/>
      <c r="XEO20" s="661"/>
      <c r="XEP20" s="662"/>
      <c r="XEQ20" s="660"/>
      <c r="XER20" s="661"/>
      <c r="XES20" s="661"/>
      <c r="XET20" s="661"/>
    </row>
    <row r="21" spans="1:16374" s="133" customFormat="1" ht="24.75" customHeight="1" x14ac:dyDescent="0.25">
      <c r="A21" s="626" t="s">
        <v>252</v>
      </c>
      <c r="B21" s="627"/>
      <c r="C21" s="627"/>
      <c r="D21" s="627"/>
      <c r="E21" s="627"/>
      <c r="F21" s="627"/>
      <c r="G21" s="627"/>
      <c r="H21" s="627"/>
      <c r="I21" s="627"/>
      <c r="J21" s="627"/>
      <c r="K21" s="627"/>
      <c r="L21" s="627"/>
      <c r="M21" s="627"/>
      <c r="N21" s="627"/>
      <c r="O21" s="627"/>
      <c r="P21" s="627"/>
      <c r="Q21" s="627"/>
      <c r="R21" s="627"/>
      <c r="S21" s="627"/>
      <c r="T21" s="627"/>
      <c r="U21" s="627"/>
      <c r="V21" s="627"/>
      <c r="W21" s="627"/>
      <c r="X21" s="627"/>
      <c r="Y21" s="627"/>
      <c r="Z21" s="627"/>
      <c r="AA21" s="627"/>
      <c r="AB21" s="628"/>
      <c r="AC21" s="663">
        <v>43585</v>
      </c>
      <c r="AD21" s="664"/>
      <c r="AE21" s="664"/>
      <c r="AF21" s="627" t="s">
        <v>251</v>
      </c>
      <c r="AG21" s="627"/>
      <c r="AH21" s="627"/>
    </row>
    <row r="22" spans="1:16374" s="133" customFormat="1" ht="24.75" customHeight="1" x14ac:dyDescent="0.25">
      <c r="A22" s="626" t="s">
        <v>253</v>
      </c>
      <c r="B22" s="627"/>
      <c r="C22" s="627"/>
      <c r="D22" s="627"/>
      <c r="E22" s="627"/>
      <c r="F22" s="627"/>
      <c r="G22" s="627"/>
      <c r="H22" s="627"/>
      <c r="I22" s="627"/>
      <c r="J22" s="627"/>
      <c r="K22" s="627"/>
      <c r="L22" s="627"/>
      <c r="M22" s="627"/>
      <c r="N22" s="627"/>
      <c r="O22" s="627"/>
      <c r="P22" s="627"/>
      <c r="Q22" s="627"/>
      <c r="R22" s="627"/>
      <c r="S22" s="627"/>
      <c r="T22" s="627"/>
      <c r="U22" s="627"/>
      <c r="V22" s="627"/>
      <c r="W22" s="627"/>
      <c r="X22" s="627"/>
      <c r="Y22" s="627"/>
      <c r="Z22" s="627"/>
      <c r="AA22" s="627"/>
      <c r="AB22" s="628"/>
      <c r="AC22" s="663">
        <v>43707</v>
      </c>
      <c r="AD22" s="664"/>
      <c r="AE22" s="664"/>
      <c r="AF22" s="627" t="s">
        <v>251</v>
      </c>
      <c r="AG22" s="627"/>
      <c r="AH22" s="627"/>
    </row>
    <row r="23" spans="1:16374" s="131" customFormat="1" ht="15" customHeight="1" x14ac:dyDescent="0.25">
      <c r="A23" s="665"/>
      <c r="B23" s="666"/>
      <c r="C23" s="666"/>
      <c r="D23" s="666"/>
      <c r="E23" s="666"/>
      <c r="F23" s="666"/>
      <c r="G23" s="666"/>
      <c r="H23" s="666"/>
      <c r="I23" s="666"/>
      <c r="J23" s="666"/>
      <c r="K23" s="666"/>
      <c r="L23" s="666"/>
      <c r="M23" s="666"/>
      <c r="N23" s="666"/>
      <c r="O23" s="666"/>
      <c r="P23" s="666"/>
      <c r="Q23" s="666"/>
      <c r="R23" s="666"/>
      <c r="S23" s="666"/>
      <c r="T23" s="666"/>
      <c r="U23" s="666"/>
      <c r="V23" s="666"/>
      <c r="W23" s="666"/>
      <c r="X23" s="666"/>
      <c r="Y23" s="666"/>
      <c r="Z23" s="666"/>
      <c r="AA23" s="666"/>
      <c r="AB23" s="667"/>
      <c r="AC23" s="664"/>
      <c r="AD23" s="664"/>
      <c r="AE23" s="664"/>
      <c r="AF23" s="664"/>
      <c r="AG23" s="664"/>
      <c r="AH23" s="664"/>
    </row>
    <row r="24" spans="1:16374" ht="30.75" customHeight="1" x14ac:dyDescent="0.25">
      <c r="A24" s="165" t="s">
        <v>32</v>
      </c>
      <c r="B24" s="166"/>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7"/>
    </row>
    <row r="25" spans="1:16374" s="30" customFormat="1" ht="45" customHeight="1" x14ac:dyDescent="0.25">
      <c r="A25" s="153" t="s">
        <v>25</v>
      </c>
      <c r="B25" s="153"/>
      <c r="C25" s="153"/>
      <c r="D25" s="153"/>
      <c r="E25" s="153"/>
      <c r="F25" s="153" t="s">
        <v>62</v>
      </c>
      <c r="G25" s="153"/>
      <c r="H25" s="153"/>
      <c r="I25" s="153"/>
      <c r="J25" s="153"/>
      <c r="K25" s="153"/>
      <c r="L25" s="153"/>
      <c r="M25" s="168" t="s">
        <v>75</v>
      </c>
      <c r="N25" s="169"/>
      <c r="O25" s="169"/>
      <c r="P25" s="169"/>
      <c r="Q25" s="169"/>
      <c r="R25" s="169"/>
      <c r="S25" s="169"/>
      <c r="T25" s="169"/>
      <c r="U25" s="169"/>
      <c r="V25" s="169"/>
      <c r="W25" s="169"/>
      <c r="X25" s="169"/>
      <c r="Y25" s="169"/>
      <c r="Z25" s="169"/>
      <c r="AA25" s="169"/>
      <c r="AB25" s="169"/>
      <c r="AC25" s="169"/>
      <c r="AD25" s="152" t="s">
        <v>254</v>
      </c>
      <c r="AE25" s="152"/>
      <c r="AF25" s="152"/>
      <c r="AG25" s="152"/>
      <c r="AH25" s="152"/>
    </row>
    <row r="26" spans="1:16374" s="30" customFormat="1" ht="22.5" customHeight="1" x14ac:dyDescent="0.25">
      <c r="A26" s="136" t="s">
        <v>72</v>
      </c>
      <c r="B26" s="430" t="s">
        <v>255</v>
      </c>
      <c r="C26" s="430"/>
      <c r="D26" s="430"/>
      <c r="E26" s="430"/>
      <c r="F26" s="136" t="s">
        <v>72</v>
      </c>
      <c r="G26" s="31"/>
      <c r="H26" s="585" t="s">
        <v>256</v>
      </c>
      <c r="I26" s="585"/>
      <c r="J26" s="585"/>
      <c r="K26" s="585"/>
      <c r="L26" s="585"/>
      <c r="M26" s="154" t="s">
        <v>27</v>
      </c>
      <c r="N26" s="154"/>
      <c r="O26" s="154"/>
      <c r="P26" s="154"/>
      <c r="Q26" s="154"/>
      <c r="R26" s="154"/>
      <c r="S26" s="154"/>
      <c r="T26" s="154"/>
      <c r="U26" s="154"/>
      <c r="V26" s="248" t="s">
        <v>105</v>
      </c>
      <c r="W26" s="248"/>
      <c r="X26" s="248"/>
      <c r="Y26" s="248"/>
      <c r="Z26" s="248"/>
      <c r="AA26" s="248"/>
      <c r="AB26" s="248"/>
      <c r="AC26" s="248"/>
      <c r="AD26" s="32" t="s">
        <v>27</v>
      </c>
      <c r="AE26" s="248"/>
      <c r="AF26" s="248"/>
      <c r="AG26" s="248"/>
      <c r="AH26" s="248"/>
    </row>
    <row r="27" spans="1:16374" ht="22.5" customHeight="1" x14ac:dyDescent="0.25">
      <c r="A27" s="136" t="s">
        <v>257</v>
      </c>
      <c r="B27" s="429" t="s">
        <v>258</v>
      </c>
      <c r="C27" s="430"/>
      <c r="D27" s="430"/>
      <c r="E27" s="430"/>
      <c r="F27" s="136" t="s">
        <v>257</v>
      </c>
      <c r="G27" s="31"/>
      <c r="H27" s="159" t="s">
        <v>259</v>
      </c>
      <c r="I27" s="585"/>
      <c r="J27" s="585"/>
      <c r="K27" s="585"/>
      <c r="L27" s="585"/>
      <c r="M27" s="154" t="s">
        <v>28</v>
      </c>
      <c r="N27" s="154"/>
      <c r="O27" s="154"/>
      <c r="P27" s="154"/>
      <c r="Q27" s="154"/>
      <c r="R27" s="154"/>
      <c r="S27" s="154"/>
      <c r="T27" s="154"/>
      <c r="U27" s="154"/>
      <c r="V27" s="449" t="s">
        <v>108</v>
      </c>
      <c r="W27" s="449"/>
      <c r="X27" s="449"/>
      <c r="Y27" s="449"/>
      <c r="Z27" s="449"/>
      <c r="AA27" s="449"/>
      <c r="AB27" s="449"/>
      <c r="AC27" s="449"/>
      <c r="AD27" s="32" t="s">
        <v>28</v>
      </c>
      <c r="AE27" s="449"/>
      <c r="AF27" s="449"/>
      <c r="AG27" s="449"/>
      <c r="AH27" s="449"/>
    </row>
  </sheetData>
  <mergeCells count="688">
    <mergeCell ref="B26:E26"/>
    <mergeCell ref="H26:L26"/>
    <mergeCell ref="M26:U26"/>
    <mergeCell ref="V26:AC26"/>
    <mergeCell ref="AE26:AH26"/>
    <mergeCell ref="B27:E27"/>
    <mergeCell ref="H27:L27"/>
    <mergeCell ref="M27:U27"/>
    <mergeCell ref="V27:AC27"/>
    <mergeCell ref="AE27:AH27"/>
    <mergeCell ref="A23:AB23"/>
    <mergeCell ref="AC23:AE23"/>
    <mergeCell ref="AF23:AH23"/>
    <mergeCell ref="A24:AH24"/>
    <mergeCell ref="A25:E25"/>
    <mergeCell ref="F25:L25"/>
    <mergeCell ref="M25:AC25"/>
    <mergeCell ref="AD25:AH25"/>
    <mergeCell ref="XDO20:XEP20"/>
    <mergeCell ref="WPO20:WQP20"/>
    <mergeCell ref="WDS20:WET20"/>
    <mergeCell ref="WEU20:WFV20"/>
    <mergeCell ref="WFW20:WGX20"/>
    <mergeCell ref="WGY20:WHZ20"/>
    <mergeCell ref="WIA20:WJB20"/>
    <mergeCell ref="WJC20:WKD20"/>
    <mergeCell ref="VXG20:VYH20"/>
    <mergeCell ref="VYI20:VZJ20"/>
    <mergeCell ref="VZK20:WAL20"/>
    <mergeCell ref="WAM20:WBN20"/>
    <mergeCell ref="WBO20:WCP20"/>
    <mergeCell ref="WCQ20:WDR20"/>
    <mergeCell ref="VQU20:VRV20"/>
    <mergeCell ref="VRW20:VSX20"/>
    <mergeCell ref="XEQ20:XET20"/>
    <mergeCell ref="A21:AB21"/>
    <mergeCell ref="AC21:AE21"/>
    <mergeCell ref="AF21:AH21"/>
    <mergeCell ref="A22:AB22"/>
    <mergeCell ref="AC22:AE22"/>
    <mergeCell ref="AF22:AH22"/>
    <mergeCell ref="WXC20:WYD20"/>
    <mergeCell ref="WYE20:WZF20"/>
    <mergeCell ref="WZG20:XAH20"/>
    <mergeCell ref="XAI20:XBJ20"/>
    <mergeCell ref="XBK20:XCL20"/>
    <mergeCell ref="XCM20:XDN20"/>
    <mergeCell ref="WQQ20:WRR20"/>
    <mergeCell ref="WRS20:WST20"/>
    <mergeCell ref="WSU20:WTV20"/>
    <mergeCell ref="WTW20:WUX20"/>
    <mergeCell ref="WUY20:WVZ20"/>
    <mergeCell ref="WWA20:WXB20"/>
    <mergeCell ref="WKE20:WLF20"/>
    <mergeCell ref="WLG20:WMH20"/>
    <mergeCell ref="WMI20:WNJ20"/>
    <mergeCell ref="WNK20:WOL20"/>
    <mergeCell ref="WOM20:WPN20"/>
    <mergeCell ref="VSY20:VTZ20"/>
    <mergeCell ref="VUA20:VVB20"/>
    <mergeCell ref="VVC20:VWD20"/>
    <mergeCell ref="VWE20:VXF20"/>
    <mergeCell ref="VKI20:VLJ20"/>
    <mergeCell ref="VLK20:VML20"/>
    <mergeCell ref="VMM20:VNN20"/>
    <mergeCell ref="VNO20:VOP20"/>
    <mergeCell ref="VOQ20:VPR20"/>
    <mergeCell ref="VPS20:VQT20"/>
    <mergeCell ref="VDW20:VEX20"/>
    <mergeCell ref="VEY20:VFZ20"/>
    <mergeCell ref="VGA20:VHB20"/>
    <mergeCell ref="VHC20:VID20"/>
    <mergeCell ref="VIE20:VJF20"/>
    <mergeCell ref="VJG20:VKH20"/>
    <mergeCell ref="UXK20:UYL20"/>
    <mergeCell ref="UYM20:UZN20"/>
    <mergeCell ref="UZO20:VAP20"/>
    <mergeCell ref="VAQ20:VBR20"/>
    <mergeCell ref="VBS20:VCT20"/>
    <mergeCell ref="VCU20:VDV20"/>
    <mergeCell ref="UQY20:URZ20"/>
    <mergeCell ref="USA20:UTB20"/>
    <mergeCell ref="UTC20:UUD20"/>
    <mergeCell ref="UUE20:UVF20"/>
    <mergeCell ref="UVG20:UWH20"/>
    <mergeCell ref="UWI20:UXJ20"/>
    <mergeCell ref="UKM20:ULN20"/>
    <mergeCell ref="ULO20:UMP20"/>
    <mergeCell ref="UMQ20:UNR20"/>
    <mergeCell ref="UNS20:UOT20"/>
    <mergeCell ref="UOU20:UPV20"/>
    <mergeCell ref="UPW20:UQX20"/>
    <mergeCell ref="UEA20:UFB20"/>
    <mergeCell ref="UFC20:UGD20"/>
    <mergeCell ref="UGE20:UHF20"/>
    <mergeCell ref="UHG20:UIH20"/>
    <mergeCell ref="UII20:UJJ20"/>
    <mergeCell ref="UJK20:UKL20"/>
    <mergeCell ref="TXO20:TYP20"/>
    <mergeCell ref="TYQ20:TZR20"/>
    <mergeCell ref="TZS20:UAT20"/>
    <mergeCell ref="UAU20:UBV20"/>
    <mergeCell ref="UBW20:UCX20"/>
    <mergeCell ref="UCY20:UDZ20"/>
    <mergeCell ref="TRC20:TSD20"/>
    <mergeCell ref="TSE20:TTF20"/>
    <mergeCell ref="TTG20:TUH20"/>
    <mergeCell ref="TUI20:TVJ20"/>
    <mergeCell ref="TVK20:TWL20"/>
    <mergeCell ref="TWM20:TXN20"/>
    <mergeCell ref="TKQ20:TLR20"/>
    <mergeCell ref="TLS20:TMT20"/>
    <mergeCell ref="TMU20:TNV20"/>
    <mergeCell ref="TNW20:TOX20"/>
    <mergeCell ref="TOY20:TPZ20"/>
    <mergeCell ref="TQA20:TRB20"/>
    <mergeCell ref="TEE20:TFF20"/>
    <mergeCell ref="TFG20:TGH20"/>
    <mergeCell ref="TGI20:THJ20"/>
    <mergeCell ref="THK20:TIL20"/>
    <mergeCell ref="TIM20:TJN20"/>
    <mergeCell ref="TJO20:TKP20"/>
    <mergeCell ref="SXS20:SYT20"/>
    <mergeCell ref="SYU20:SZV20"/>
    <mergeCell ref="SZW20:TAX20"/>
    <mergeCell ref="TAY20:TBZ20"/>
    <mergeCell ref="TCA20:TDB20"/>
    <mergeCell ref="TDC20:TED20"/>
    <mergeCell ref="SRG20:SSH20"/>
    <mergeCell ref="SSI20:STJ20"/>
    <mergeCell ref="STK20:SUL20"/>
    <mergeCell ref="SUM20:SVN20"/>
    <mergeCell ref="SVO20:SWP20"/>
    <mergeCell ref="SWQ20:SXR20"/>
    <mergeCell ref="SKU20:SLV20"/>
    <mergeCell ref="SLW20:SMX20"/>
    <mergeCell ref="SMY20:SNZ20"/>
    <mergeCell ref="SOA20:SPB20"/>
    <mergeCell ref="SPC20:SQD20"/>
    <mergeCell ref="SQE20:SRF20"/>
    <mergeCell ref="SEI20:SFJ20"/>
    <mergeCell ref="SFK20:SGL20"/>
    <mergeCell ref="SGM20:SHN20"/>
    <mergeCell ref="SHO20:SIP20"/>
    <mergeCell ref="SIQ20:SJR20"/>
    <mergeCell ref="SJS20:SKT20"/>
    <mergeCell ref="RXW20:RYX20"/>
    <mergeCell ref="RYY20:RZZ20"/>
    <mergeCell ref="SAA20:SBB20"/>
    <mergeCell ref="SBC20:SCD20"/>
    <mergeCell ref="SCE20:SDF20"/>
    <mergeCell ref="SDG20:SEH20"/>
    <mergeCell ref="RRK20:RSL20"/>
    <mergeCell ref="RSM20:RTN20"/>
    <mergeCell ref="RTO20:RUP20"/>
    <mergeCell ref="RUQ20:RVR20"/>
    <mergeCell ref="RVS20:RWT20"/>
    <mergeCell ref="RWU20:RXV20"/>
    <mergeCell ref="RKY20:RLZ20"/>
    <mergeCell ref="RMA20:RNB20"/>
    <mergeCell ref="RNC20:ROD20"/>
    <mergeCell ref="ROE20:RPF20"/>
    <mergeCell ref="RPG20:RQH20"/>
    <mergeCell ref="RQI20:RRJ20"/>
    <mergeCell ref="REM20:RFN20"/>
    <mergeCell ref="RFO20:RGP20"/>
    <mergeCell ref="RGQ20:RHR20"/>
    <mergeCell ref="RHS20:RIT20"/>
    <mergeCell ref="RIU20:RJV20"/>
    <mergeCell ref="RJW20:RKX20"/>
    <mergeCell ref="QYA20:QZB20"/>
    <mergeCell ref="QZC20:RAD20"/>
    <mergeCell ref="RAE20:RBF20"/>
    <mergeCell ref="RBG20:RCH20"/>
    <mergeCell ref="RCI20:RDJ20"/>
    <mergeCell ref="RDK20:REL20"/>
    <mergeCell ref="QRO20:QSP20"/>
    <mergeCell ref="QSQ20:QTR20"/>
    <mergeCell ref="QTS20:QUT20"/>
    <mergeCell ref="QUU20:QVV20"/>
    <mergeCell ref="QVW20:QWX20"/>
    <mergeCell ref="QWY20:QXZ20"/>
    <mergeCell ref="QLC20:QMD20"/>
    <mergeCell ref="QME20:QNF20"/>
    <mergeCell ref="QNG20:QOH20"/>
    <mergeCell ref="QOI20:QPJ20"/>
    <mergeCell ref="QPK20:QQL20"/>
    <mergeCell ref="QQM20:QRN20"/>
    <mergeCell ref="QEQ20:QFR20"/>
    <mergeCell ref="QFS20:QGT20"/>
    <mergeCell ref="QGU20:QHV20"/>
    <mergeCell ref="QHW20:QIX20"/>
    <mergeCell ref="QIY20:QJZ20"/>
    <mergeCell ref="QKA20:QLB20"/>
    <mergeCell ref="PYE20:PZF20"/>
    <mergeCell ref="PZG20:QAH20"/>
    <mergeCell ref="QAI20:QBJ20"/>
    <mergeCell ref="QBK20:QCL20"/>
    <mergeCell ref="QCM20:QDN20"/>
    <mergeCell ref="QDO20:QEP20"/>
    <mergeCell ref="PRS20:PST20"/>
    <mergeCell ref="PSU20:PTV20"/>
    <mergeCell ref="PTW20:PUX20"/>
    <mergeCell ref="PUY20:PVZ20"/>
    <mergeCell ref="PWA20:PXB20"/>
    <mergeCell ref="PXC20:PYD20"/>
    <mergeCell ref="PLG20:PMH20"/>
    <mergeCell ref="PMI20:PNJ20"/>
    <mergeCell ref="PNK20:POL20"/>
    <mergeCell ref="POM20:PPN20"/>
    <mergeCell ref="PPO20:PQP20"/>
    <mergeCell ref="PQQ20:PRR20"/>
    <mergeCell ref="PEU20:PFV20"/>
    <mergeCell ref="PFW20:PGX20"/>
    <mergeCell ref="PGY20:PHZ20"/>
    <mergeCell ref="PIA20:PJB20"/>
    <mergeCell ref="PJC20:PKD20"/>
    <mergeCell ref="PKE20:PLF20"/>
    <mergeCell ref="OYI20:OZJ20"/>
    <mergeCell ref="OZK20:PAL20"/>
    <mergeCell ref="PAM20:PBN20"/>
    <mergeCell ref="PBO20:PCP20"/>
    <mergeCell ref="PCQ20:PDR20"/>
    <mergeCell ref="PDS20:PET20"/>
    <mergeCell ref="ORW20:OSX20"/>
    <mergeCell ref="OSY20:OTZ20"/>
    <mergeCell ref="OUA20:OVB20"/>
    <mergeCell ref="OVC20:OWD20"/>
    <mergeCell ref="OWE20:OXF20"/>
    <mergeCell ref="OXG20:OYH20"/>
    <mergeCell ref="OLK20:OML20"/>
    <mergeCell ref="OMM20:ONN20"/>
    <mergeCell ref="ONO20:OOP20"/>
    <mergeCell ref="OOQ20:OPR20"/>
    <mergeCell ref="OPS20:OQT20"/>
    <mergeCell ref="OQU20:ORV20"/>
    <mergeCell ref="OEY20:OFZ20"/>
    <mergeCell ref="OGA20:OHB20"/>
    <mergeCell ref="OHC20:OID20"/>
    <mergeCell ref="OIE20:OJF20"/>
    <mergeCell ref="OJG20:OKH20"/>
    <mergeCell ref="OKI20:OLJ20"/>
    <mergeCell ref="NYM20:NZN20"/>
    <mergeCell ref="NZO20:OAP20"/>
    <mergeCell ref="OAQ20:OBR20"/>
    <mergeCell ref="OBS20:OCT20"/>
    <mergeCell ref="OCU20:ODV20"/>
    <mergeCell ref="ODW20:OEX20"/>
    <mergeCell ref="NSA20:NTB20"/>
    <mergeCell ref="NTC20:NUD20"/>
    <mergeCell ref="NUE20:NVF20"/>
    <mergeCell ref="NVG20:NWH20"/>
    <mergeCell ref="NWI20:NXJ20"/>
    <mergeCell ref="NXK20:NYL20"/>
    <mergeCell ref="NLO20:NMP20"/>
    <mergeCell ref="NMQ20:NNR20"/>
    <mergeCell ref="NNS20:NOT20"/>
    <mergeCell ref="NOU20:NPV20"/>
    <mergeCell ref="NPW20:NQX20"/>
    <mergeCell ref="NQY20:NRZ20"/>
    <mergeCell ref="NFC20:NGD20"/>
    <mergeCell ref="NGE20:NHF20"/>
    <mergeCell ref="NHG20:NIH20"/>
    <mergeCell ref="NII20:NJJ20"/>
    <mergeCell ref="NJK20:NKL20"/>
    <mergeCell ref="NKM20:NLN20"/>
    <mergeCell ref="MYQ20:MZR20"/>
    <mergeCell ref="MZS20:NAT20"/>
    <mergeCell ref="NAU20:NBV20"/>
    <mergeCell ref="NBW20:NCX20"/>
    <mergeCell ref="NCY20:NDZ20"/>
    <mergeCell ref="NEA20:NFB20"/>
    <mergeCell ref="MSE20:MTF20"/>
    <mergeCell ref="MTG20:MUH20"/>
    <mergeCell ref="MUI20:MVJ20"/>
    <mergeCell ref="MVK20:MWL20"/>
    <mergeCell ref="MWM20:MXN20"/>
    <mergeCell ref="MXO20:MYP20"/>
    <mergeCell ref="MLS20:MMT20"/>
    <mergeCell ref="MMU20:MNV20"/>
    <mergeCell ref="MNW20:MOX20"/>
    <mergeCell ref="MOY20:MPZ20"/>
    <mergeCell ref="MQA20:MRB20"/>
    <mergeCell ref="MRC20:MSD20"/>
    <mergeCell ref="MFG20:MGH20"/>
    <mergeCell ref="MGI20:MHJ20"/>
    <mergeCell ref="MHK20:MIL20"/>
    <mergeCell ref="MIM20:MJN20"/>
    <mergeCell ref="MJO20:MKP20"/>
    <mergeCell ref="MKQ20:MLR20"/>
    <mergeCell ref="LYU20:LZV20"/>
    <mergeCell ref="LZW20:MAX20"/>
    <mergeCell ref="MAY20:MBZ20"/>
    <mergeCell ref="MCA20:MDB20"/>
    <mergeCell ref="MDC20:MED20"/>
    <mergeCell ref="MEE20:MFF20"/>
    <mergeCell ref="LSI20:LTJ20"/>
    <mergeCell ref="LTK20:LUL20"/>
    <mergeCell ref="LUM20:LVN20"/>
    <mergeCell ref="LVO20:LWP20"/>
    <mergeCell ref="LWQ20:LXR20"/>
    <mergeCell ref="LXS20:LYT20"/>
    <mergeCell ref="LLW20:LMX20"/>
    <mergeCell ref="LMY20:LNZ20"/>
    <mergeCell ref="LOA20:LPB20"/>
    <mergeCell ref="LPC20:LQD20"/>
    <mergeCell ref="LQE20:LRF20"/>
    <mergeCell ref="LRG20:LSH20"/>
    <mergeCell ref="LFK20:LGL20"/>
    <mergeCell ref="LGM20:LHN20"/>
    <mergeCell ref="LHO20:LIP20"/>
    <mergeCell ref="LIQ20:LJR20"/>
    <mergeCell ref="LJS20:LKT20"/>
    <mergeCell ref="LKU20:LLV20"/>
    <mergeCell ref="KYY20:KZZ20"/>
    <mergeCell ref="LAA20:LBB20"/>
    <mergeCell ref="LBC20:LCD20"/>
    <mergeCell ref="LCE20:LDF20"/>
    <mergeCell ref="LDG20:LEH20"/>
    <mergeCell ref="LEI20:LFJ20"/>
    <mergeCell ref="KSM20:KTN20"/>
    <mergeCell ref="KTO20:KUP20"/>
    <mergeCell ref="KUQ20:KVR20"/>
    <mergeCell ref="KVS20:KWT20"/>
    <mergeCell ref="KWU20:KXV20"/>
    <mergeCell ref="KXW20:KYX20"/>
    <mergeCell ref="KMA20:KNB20"/>
    <mergeCell ref="KNC20:KOD20"/>
    <mergeCell ref="KOE20:KPF20"/>
    <mergeCell ref="KPG20:KQH20"/>
    <mergeCell ref="KQI20:KRJ20"/>
    <mergeCell ref="KRK20:KSL20"/>
    <mergeCell ref="KFO20:KGP20"/>
    <mergeCell ref="KGQ20:KHR20"/>
    <mergeCell ref="KHS20:KIT20"/>
    <mergeCell ref="KIU20:KJV20"/>
    <mergeCell ref="KJW20:KKX20"/>
    <mergeCell ref="KKY20:KLZ20"/>
    <mergeCell ref="JZC20:KAD20"/>
    <mergeCell ref="KAE20:KBF20"/>
    <mergeCell ref="KBG20:KCH20"/>
    <mergeCell ref="KCI20:KDJ20"/>
    <mergeCell ref="KDK20:KEL20"/>
    <mergeCell ref="KEM20:KFN20"/>
    <mergeCell ref="JSQ20:JTR20"/>
    <mergeCell ref="JTS20:JUT20"/>
    <mergeCell ref="JUU20:JVV20"/>
    <mergeCell ref="JVW20:JWX20"/>
    <mergeCell ref="JWY20:JXZ20"/>
    <mergeCell ref="JYA20:JZB20"/>
    <mergeCell ref="JME20:JNF20"/>
    <mergeCell ref="JNG20:JOH20"/>
    <mergeCell ref="JOI20:JPJ20"/>
    <mergeCell ref="JPK20:JQL20"/>
    <mergeCell ref="JQM20:JRN20"/>
    <mergeCell ref="JRO20:JSP20"/>
    <mergeCell ref="JFS20:JGT20"/>
    <mergeCell ref="JGU20:JHV20"/>
    <mergeCell ref="JHW20:JIX20"/>
    <mergeCell ref="JIY20:JJZ20"/>
    <mergeCell ref="JKA20:JLB20"/>
    <mergeCell ref="JLC20:JMD20"/>
    <mergeCell ref="IZG20:JAH20"/>
    <mergeCell ref="JAI20:JBJ20"/>
    <mergeCell ref="JBK20:JCL20"/>
    <mergeCell ref="JCM20:JDN20"/>
    <mergeCell ref="JDO20:JEP20"/>
    <mergeCell ref="JEQ20:JFR20"/>
    <mergeCell ref="ISU20:ITV20"/>
    <mergeCell ref="ITW20:IUX20"/>
    <mergeCell ref="IUY20:IVZ20"/>
    <mergeCell ref="IWA20:IXB20"/>
    <mergeCell ref="IXC20:IYD20"/>
    <mergeCell ref="IYE20:IZF20"/>
    <mergeCell ref="IMI20:INJ20"/>
    <mergeCell ref="INK20:IOL20"/>
    <mergeCell ref="IOM20:IPN20"/>
    <mergeCell ref="IPO20:IQP20"/>
    <mergeCell ref="IQQ20:IRR20"/>
    <mergeCell ref="IRS20:IST20"/>
    <mergeCell ref="IFW20:IGX20"/>
    <mergeCell ref="IGY20:IHZ20"/>
    <mergeCell ref="IIA20:IJB20"/>
    <mergeCell ref="IJC20:IKD20"/>
    <mergeCell ref="IKE20:ILF20"/>
    <mergeCell ref="ILG20:IMH20"/>
    <mergeCell ref="HZK20:IAL20"/>
    <mergeCell ref="IAM20:IBN20"/>
    <mergeCell ref="IBO20:ICP20"/>
    <mergeCell ref="ICQ20:IDR20"/>
    <mergeCell ref="IDS20:IET20"/>
    <mergeCell ref="IEU20:IFV20"/>
    <mergeCell ref="HSY20:HTZ20"/>
    <mergeCell ref="HUA20:HVB20"/>
    <mergeCell ref="HVC20:HWD20"/>
    <mergeCell ref="HWE20:HXF20"/>
    <mergeCell ref="HXG20:HYH20"/>
    <mergeCell ref="HYI20:HZJ20"/>
    <mergeCell ref="HMM20:HNN20"/>
    <mergeCell ref="HNO20:HOP20"/>
    <mergeCell ref="HOQ20:HPR20"/>
    <mergeCell ref="HPS20:HQT20"/>
    <mergeCell ref="HQU20:HRV20"/>
    <mergeCell ref="HRW20:HSX20"/>
    <mergeCell ref="HGA20:HHB20"/>
    <mergeCell ref="HHC20:HID20"/>
    <mergeCell ref="HIE20:HJF20"/>
    <mergeCell ref="HJG20:HKH20"/>
    <mergeCell ref="HKI20:HLJ20"/>
    <mergeCell ref="HLK20:HML20"/>
    <mergeCell ref="GZO20:HAP20"/>
    <mergeCell ref="HAQ20:HBR20"/>
    <mergeCell ref="HBS20:HCT20"/>
    <mergeCell ref="HCU20:HDV20"/>
    <mergeCell ref="HDW20:HEX20"/>
    <mergeCell ref="HEY20:HFZ20"/>
    <mergeCell ref="GTC20:GUD20"/>
    <mergeCell ref="GUE20:GVF20"/>
    <mergeCell ref="GVG20:GWH20"/>
    <mergeCell ref="GWI20:GXJ20"/>
    <mergeCell ref="GXK20:GYL20"/>
    <mergeCell ref="GYM20:GZN20"/>
    <mergeCell ref="GMQ20:GNR20"/>
    <mergeCell ref="GNS20:GOT20"/>
    <mergeCell ref="GOU20:GPV20"/>
    <mergeCell ref="GPW20:GQX20"/>
    <mergeCell ref="GQY20:GRZ20"/>
    <mergeCell ref="GSA20:GTB20"/>
    <mergeCell ref="GGE20:GHF20"/>
    <mergeCell ref="GHG20:GIH20"/>
    <mergeCell ref="GII20:GJJ20"/>
    <mergeCell ref="GJK20:GKL20"/>
    <mergeCell ref="GKM20:GLN20"/>
    <mergeCell ref="GLO20:GMP20"/>
    <mergeCell ref="FZS20:GAT20"/>
    <mergeCell ref="GAU20:GBV20"/>
    <mergeCell ref="GBW20:GCX20"/>
    <mergeCell ref="GCY20:GDZ20"/>
    <mergeCell ref="GEA20:GFB20"/>
    <mergeCell ref="GFC20:GGD20"/>
    <mergeCell ref="FTG20:FUH20"/>
    <mergeCell ref="FUI20:FVJ20"/>
    <mergeCell ref="FVK20:FWL20"/>
    <mergeCell ref="FWM20:FXN20"/>
    <mergeCell ref="FXO20:FYP20"/>
    <mergeCell ref="FYQ20:FZR20"/>
    <mergeCell ref="FMU20:FNV20"/>
    <mergeCell ref="FNW20:FOX20"/>
    <mergeCell ref="FOY20:FPZ20"/>
    <mergeCell ref="FQA20:FRB20"/>
    <mergeCell ref="FRC20:FSD20"/>
    <mergeCell ref="FSE20:FTF20"/>
    <mergeCell ref="FGI20:FHJ20"/>
    <mergeCell ref="FHK20:FIL20"/>
    <mergeCell ref="FIM20:FJN20"/>
    <mergeCell ref="FJO20:FKP20"/>
    <mergeCell ref="FKQ20:FLR20"/>
    <mergeCell ref="FLS20:FMT20"/>
    <mergeCell ref="EZW20:FAX20"/>
    <mergeCell ref="FAY20:FBZ20"/>
    <mergeCell ref="FCA20:FDB20"/>
    <mergeCell ref="FDC20:FED20"/>
    <mergeCell ref="FEE20:FFF20"/>
    <mergeCell ref="FFG20:FGH20"/>
    <mergeCell ref="ETK20:EUL20"/>
    <mergeCell ref="EUM20:EVN20"/>
    <mergeCell ref="EVO20:EWP20"/>
    <mergeCell ref="EWQ20:EXR20"/>
    <mergeCell ref="EXS20:EYT20"/>
    <mergeCell ref="EYU20:EZV20"/>
    <mergeCell ref="EMY20:ENZ20"/>
    <mergeCell ref="EOA20:EPB20"/>
    <mergeCell ref="EPC20:EQD20"/>
    <mergeCell ref="EQE20:ERF20"/>
    <mergeCell ref="ERG20:ESH20"/>
    <mergeCell ref="ESI20:ETJ20"/>
    <mergeCell ref="EGM20:EHN20"/>
    <mergeCell ref="EHO20:EIP20"/>
    <mergeCell ref="EIQ20:EJR20"/>
    <mergeCell ref="EJS20:EKT20"/>
    <mergeCell ref="EKU20:ELV20"/>
    <mergeCell ref="ELW20:EMX20"/>
    <mergeCell ref="EAA20:EBB20"/>
    <mergeCell ref="EBC20:ECD20"/>
    <mergeCell ref="ECE20:EDF20"/>
    <mergeCell ref="EDG20:EEH20"/>
    <mergeCell ref="EEI20:EFJ20"/>
    <mergeCell ref="EFK20:EGL20"/>
    <mergeCell ref="DTO20:DUP20"/>
    <mergeCell ref="DUQ20:DVR20"/>
    <mergeCell ref="DVS20:DWT20"/>
    <mergeCell ref="DWU20:DXV20"/>
    <mergeCell ref="DXW20:DYX20"/>
    <mergeCell ref="DYY20:DZZ20"/>
    <mergeCell ref="DNC20:DOD20"/>
    <mergeCell ref="DOE20:DPF20"/>
    <mergeCell ref="DPG20:DQH20"/>
    <mergeCell ref="DQI20:DRJ20"/>
    <mergeCell ref="DRK20:DSL20"/>
    <mergeCell ref="DSM20:DTN20"/>
    <mergeCell ref="DGQ20:DHR20"/>
    <mergeCell ref="DHS20:DIT20"/>
    <mergeCell ref="DIU20:DJV20"/>
    <mergeCell ref="DJW20:DKX20"/>
    <mergeCell ref="DKY20:DLZ20"/>
    <mergeCell ref="DMA20:DNB20"/>
    <mergeCell ref="DAE20:DBF20"/>
    <mergeCell ref="DBG20:DCH20"/>
    <mergeCell ref="DCI20:DDJ20"/>
    <mergeCell ref="DDK20:DEL20"/>
    <mergeCell ref="DEM20:DFN20"/>
    <mergeCell ref="DFO20:DGP20"/>
    <mergeCell ref="CTS20:CUT20"/>
    <mergeCell ref="CUU20:CVV20"/>
    <mergeCell ref="CVW20:CWX20"/>
    <mergeCell ref="CWY20:CXZ20"/>
    <mergeCell ref="CYA20:CZB20"/>
    <mergeCell ref="CZC20:DAD20"/>
    <mergeCell ref="CNG20:COH20"/>
    <mergeCell ref="COI20:CPJ20"/>
    <mergeCell ref="CPK20:CQL20"/>
    <mergeCell ref="CQM20:CRN20"/>
    <mergeCell ref="CRO20:CSP20"/>
    <mergeCell ref="CSQ20:CTR20"/>
    <mergeCell ref="CGU20:CHV20"/>
    <mergeCell ref="CHW20:CIX20"/>
    <mergeCell ref="CIY20:CJZ20"/>
    <mergeCell ref="CKA20:CLB20"/>
    <mergeCell ref="CLC20:CMD20"/>
    <mergeCell ref="CME20:CNF20"/>
    <mergeCell ref="CAI20:CBJ20"/>
    <mergeCell ref="CBK20:CCL20"/>
    <mergeCell ref="CCM20:CDN20"/>
    <mergeCell ref="CDO20:CEP20"/>
    <mergeCell ref="CEQ20:CFR20"/>
    <mergeCell ref="CFS20:CGT20"/>
    <mergeCell ref="BTW20:BUX20"/>
    <mergeCell ref="BUY20:BVZ20"/>
    <mergeCell ref="BWA20:BXB20"/>
    <mergeCell ref="BXC20:BYD20"/>
    <mergeCell ref="BYE20:BZF20"/>
    <mergeCell ref="BZG20:CAH20"/>
    <mergeCell ref="BNK20:BOL20"/>
    <mergeCell ref="BOM20:BPN20"/>
    <mergeCell ref="BPO20:BQP20"/>
    <mergeCell ref="BQQ20:BRR20"/>
    <mergeCell ref="BRS20:BST20"/>
    <mergeCell ref="BSU20:BTV20"/>
    <mergeCell ref="BGY20:BHZ20"/>
    <mergeCell ref="BIA20:BJB20"/>
    <mergeCell ref="BJC20:BKD20"/>
    <mergeCell ref="BKE20:BLF20"/>
    <mergeCell ref="BLG20:BMH20"/>
    <mergeCell ref="BMI20:BNJ20"/>
    <mergeCell ref="BAM20:BBN20"/>
    <mergeCell ref="BBO20:BCP20"/>
    <mergeCell ref="BCQ20:BDR20"/>
    <mergeCell ref="BDS20:BET20"/>
    <mergeCell ref="BEU20:BFV20"/>
    <mergeCell ref="BFW20:BGX20"/>
    <mergeCell ref="AUA20:AVB20"/>
    <mergeCell ref="AVC20:AWD20"/>
    <mergeCell ref="AWE20:AXF20"/>
    <mergeCell ref="AXG20:AYH20"/>
    <mergeCell ref="AYI20:AZJ20"/>
    <mergeCell ref="AZK20:BAL20"/>
    <mergeCell ref="ANO20:AOP20"/>
    <mergeCell ref="AOQ20:APR20"/>
    <mergeCell ref="APS20:AQT20"/>
    <mergeCell ref="AQU20:ARV20"/>
    <mergeCell ref="ARW20:ASX20"/>
    <mergeCell ref="ASY20:ATZ20"/>
    <mergeCell ref="AHC20:AID20"/>
    <mergeCell ref="AIE20:AJF20"/>
    <mergeCell ref="AJG20:AKH20"/>
    <mergeCell ref="AKI20:ALJ20"/>
    <mergeCell ref="ALK20:AML20"/>
    <mergeCell ref="AMM20:ANN20"/>
    <mergeCell ref="AAQ20:ABR20"/>
    <mergeCell ref="ABS20:ACT20"/>
    <mergeCell ref="ACU20:ADV20"/>
    <mergeCell ref="ADW20:AEX20"/>
    <mergeCell ref="AEY20:AFZ20"/>
    <mergeCell ref="AGA20:AHB20"/>
    <mergeCell ref="UE20:VF20"/>
    <mergeCell ref="VG20:WH20"/>
    <mergeCell ref="WI20:XJ20"/>
    <mergeCell ref="XK20:YL20"/>
    <mergeCell ref="YM20:ZN20"/>
    <mergeCell ref="ZO20:AAP20"/>
    <mergeCell ref="NS20:OT20"/>
    <mergeCell ref="OU20:PV20"/>
    <mergeCell ref="PW20:QX20"/>
    <mergeCell ref="QY20:RZ20"/>
    <mergeCell ref="SA20:TB20"/>
    <mergeCell ref="TC20:UD20"/>
    <mergeCell ref="HG20:IH20"/>
    <mergeCell ref="II20:JJ20"/>
    <mergeCell ref="JK20:KL20"/>
    <mergeCell ref="KM20:LN20"/>
    <mergeCell ref="LO20:MP20"/>
    <mergeCell ref="MQ20:NR20"/>
    <mergeCell ref="AU20:BV20"/>
    <mergeCell ref="BW20:CX20"/>
    <mergeCell ref="CY20:DZ20"/>
    <mergeCell ref="EA20:FB20"/>
    <mergeCell ref="FC20:GD20"/>
    <mergeCell ref="GE20:HF20"/>
    <mergeCell ref="A19:AB19"/>
    <mergeCell ref="AC19:AE19"/>
    <mergeCell ref="AF19:AH19"/>
    <mergeCell ref="A20:AB20"/>
    <mergeCell ref="AC20:AE20"/>
    <mergeCell ref="AF20:AH20"/>
    <mergeCell ref="AH10:AH16"/>
    <mergeCell ref="J12:J16"/>
    <mergeCell ref="Z12:Z16"/>
    <mergeCell ref="A17:AH17"/>
    <mergeCell ref="A18:AB18"/>
    <mergeCell ref="AC18:AE18"/>
    <mergeCell ref="AF18:AH18"/>
    <mergeCell ref="AB10:AB16"/>
    <mergeCell ref="AC10:AC16"/>
    <mergeCell ref="AD10:AD16"/>
    <mergeCell ref="AE10:AE16"/>
    <mergeCell ref="AF10:AF16"/>
    <mergeCell ref="AG10:AG16"/>
    <mergeCell ref="V10:V16"/>
    <mergeCell ref="W10:W16"/>
    <mergeCell ref="X10:X16"/>
    <mergeCell ref="Y10:Y16"/>
    <mergeCell ref="Z10:Z11"/>
    <mergeCell ref="AA10:AA16"/>
    <mergeCell ref="P10:P16"/>
    <mergeCell ref="Q10:Q16"/>
    <mergeCell ref="R10:R16"/>
    <mergeCell ref="S10:S16"/>
    <mergeCell ref="T10:T16"/>
    <mergeCell ref="U10:U16"/>
    <mergeCell ref="G10:G16"/>
    <mergeCell ref="H10:H16"/>
    <mergeCell ref="I10:I16"/>
    <mergeCell ref="J10:J11"/>
    <mergeCell ref="K10:K16"/>
    <mergeCell ref="O10:O16"/>
    <mergeCell ref="A10:A16"/>
    <mergeCell ref="B10:B16"/>
    <mergeCell ref="C10:C16"/>
    <mergeCell ref="D10:D16"/>
    <mergeCell ref="E10:E16"/>
    <mergeCell ref="F10:F16"/>
    <mergeCell ref="E7:E9"/>
    <mergeCell ref="F7:J7"/>
    <mergeCell ref="K7:K9"/>
    <mergeCell ref="L7:Z7"/>
    <mergeCell ref="F8:J8"/>
    <mergeCell ref="L8:L9"/>
    <mergeCell ref="M8:M9"/>
    <mergeCell ref="U8:U9"/>
    <mergeCell ref="V8:Z8"/>
    <mergeCell ref="XEJ5:XEK5"/>
    <mergeCell ref="A6:E6"/>
    <mergeCell ref="F6:Z6"/>
    <mergeCell ref="AA6:AD8"/>
    <mergeCell ref="AE6:AH8"/>
    <mergeCell ref="XEJ6:XEK6"/>
    <mergeCell ref="A7:A9"/>
    <mergeCell ref="B7:B9"/>
    <mergeCell ref="C7:C9"/>
    <mergeCell ref="D7:D9"/>
    <mergeCell ref="AG3:AH3"/>
    <mergeCell ref="AE4:AF4"/>
    <mergeCell ref="AG4:AH4"/>
    <mergeCell ref="A5:B5"/>
    <mergeCell ref="C5:E5"/>
    <mergeCell ref="F5:L5"/>
    <mergeCell ref="M5:V5"/>
    <mergeCell ref="AE5:AF5"/>
    <mergeCell ref="A1:A4"/>
    <mergeCell ref="B1:C2"/>
    <mergeCell ref="D1:AD2"/>
    <mergeCell ref="AE1:AF1"/>
    <mergeCell ref="AG1:AH1"/>
    <mergeCell ref="AE2:AF2"/>
    <mergeCell ref="AG2:AH2"/>
    <mergeCell ref="B3:C4"/>
    <mergeCell ref="D3:AD4"/>
    <mergeCell ref="AE3:AF3"/>
  </mergeCells>
  <conditionalFormatting sqref="J12">
    <cfRule type="expression" dxfId="83" priority="9">
      <formula>$J$12="BAJA"</formula>
    </cfRule>
    <cfRule type="expression" dxfId="82" priority="10">
      <formula>$J$12="MODERADA"</formula>
    </cfRule>
    <cfRule type="expression" dxfId="81" priority="11">
      <formula>$J$12="ALTA"</formula>
    </cfRule>
    <cfRule type="expression" dxfId="80" priority="12">
      <formula>$J$12="EXTREMA"</formula>
    </cfRule>
  </conditionalFormatting>
  <conditionalFormatting sqref="Z10:Z16">
    <cfRule type="expression" dxfId="79" priority="5">
      <formula>$Z$12="MODERADA"</formula>
    </cfRule>
    <cfRule type="expression" dxfId="78" priority="6">
      <formula>$Z$12="EXTREMA"</formula>
    </cfRule>
    <cfRule type="expression" dxfId="77" priority="7">
      <formula>$Z$12="ALTA"</formula>
    </cfRule>
    <cfRule type="expression" dxfId="76" priority="8">
      <formula>$Z$12="BAJA"</formula>
    </cfRule>
  </conditionalFormatting>
  <conditionalFormatting sqref="J10">
    <cfRule type="expression" dxfId="75" priority="1">
      <formula>$J$12="BAJA"</formula>
    </cfRule>
    <cfRule type="expression" dxfId="74" priority="2">
      <formula>$J$12="MODERADA"</formula>
    </cfRule>
    <cfRule type="expression" dxfId="73" priority="3">
      <formula>$J$12="ALTA"</formula>
    </cfRule>
    <cfRule type="expression" dxfId="72" priority="4">
      <formula>$J$12="EXTREMA"</formula>
    </cfRule>
  </conditionalFormatting>
  <dataValidations count="4">
    <dataValidation type="list" allowBlank="1" showInputMessage="1" showErrorMessage="1" sqref="M10:M16">
      <formula1>$XEJ$9:$XEK$9</formula1>
    </dataValidation>
    <dataValidation type="list" allowBlank="1" showInputMessage="1" showErrorMessage="1" sqref="F10:F16">
      <formula1>$XEJ$2:$XEJ$4</formula1>
    </dataValidation>
    <dataValidation type="list" allowBlank="1" showInputMessage="1" showErrorMessage="1" sqref="H10:H16">
      <formula1>$XEJ$7:$XEL$7</formula1>
    </dataValidation>
    <dataValidation type="list" allowBlank="1" showInputMessage="1" showErrorMessage="1" sqref="U10:U16">
      <formula1>$XEL$9:$XFD$9</formula1>
    </dataValidation>
  </dataValidations>
  <hyperlinks>
    <hyperlink ref="B27" r:id="rId1"/>
    <hyperlink ref="H27" r:id="rId2"/>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N29"/>
  <sheetViews>
    <sheetView topLeftCell="AE10" workbookViewId="0">
      <selection activeCell="AI10" sqref="AI1:AQ1048576"/>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6 16365:16368" s="23" customFormat="1" ht="12.75"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XEK1" s="20" t="s">
        <v>1</v>
      </c>
      <c r="XEL1" s="21" t="s">
        <v>2</v>
      </c>
      <c r="XEM1" s="22"/>
    </row>
    <row r="2" spans="1:36 16365:16368" s="23" customFormat="1" ht="12.75"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XEK2" s="23" t="s">
        <v>17</v>
      </c>
      <c r="XEL2" s="23">
        <v>5</v>
      </c>
      <c r="XEM2" s="24"/>
    </row>
    <row r="3" spans="1:36 16365:16368" s="23" customFormat="1" ht="12.75"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XEK3" s="23" t="s">
        <v>16</v>
      </c>
      <c r="XEL3" s="23">
        <v>4</v>
      </c>
      <c r="XEM3" s="24"/>
    </row>
    <row r="4" spans="1:36 16365:16368" s="23" customFormat="1" ht="12.75"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XEK4" s="23" t="s">
        <v>15</v>
      </c>
      <c r="XEL4" s="23">
        <v>3</v>
      </c>
      <c r="XEM4" s="24"/>
    </row>
    <row r="5" spans="1:36 16365:16368" s="23" customFormat="1" ht="12.75"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XEK5" s="23" t="s">
        <v>14</v>
      </c>
      <c r="XEL5" s="23">
        <v>2</v>
      </c>
      <c r="XEM5" s="24"/>
    </row>
    <row r="6" spans="1:36 16365:16368" s="23" customFormat="1" ht="12.75"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XEK6" s="23" t="s">
        <v>13</v>
      </c>
      <c r="XEL6" s="23">
        <v>1</v>
      </c>
      <c r="XEM6" s="24"/>
    </row>
    <row r="7" spans="1:36 16365:16368" s="29" customFormat="1" ht="16.5" thickBot="1" x14ac:dyDescent="0.3">
      <c r="A7" s="303" t="s">
        <v>53</v>
      </c>
      <c r="B7" s="303"/>
      <c r="C7" s="304">
        <v>43707</v>
      </c>
      <c r="D7" s="305"/>
      <c r="E7" s="305"/>
      <c r="F7" s="306"/>
      <c r="G7" s="306"/>
      <c r="H7" s="306"/>
      <c r="I7" s="306"/>
      <c r="J7" s="306"/>
      <c r="K7" s="306"/>
      <c r="L7" s="306"/>
      <c r="M7" s="307" t="s">
        <v>67</v>
      </c>
      <c r="N7" s="307"/>
      <c r="O7" s="307"/>
      <c r="P7" s="307"/>
      <c r="Q7" s="307"/>
      <c r="R7" s="307"/>
      <c r="S7" s="307"/>
      <c r="T7" s="307"/>
      <c r="U7" s="307"/>
      <c r="V7" s="308"/>
      <c r="W7" s="33"/>
      <c r="X7" s="34" t="s">
        <v>63</v>
      </c>
      <c r="Y7" s="35"/>
      <c r="Z7" s="54"/>
      <c r="AA7" s="34" t="s">
        <v>64</v>
      </c>
      <c r="AB7" s="54"/>
      <c r="AC7" s="34" t="s">
        <v>65</v>
      </c>
      <c r="AD7" s="54" t="s">
        <v>76</v>
      </c>
      <c r="AE7" s="309" t="s">
        <v>66</v>
      </c>
      <c r="AF7" s="310"/>
      <c r="AG7" s="106"/>
      <c r="AH7" s="33"/>
      <c r="XEK7" s="286" t="s">
        <v>0</v>
      </c>
      <c r="XEL7" s="287"/>
    </row>
    <row r="8" spans="1:36 16365:16368" s="29" customFormat="1" x14ac:dyDescent="0.25">
      <c r="A8" s="330" t="s">
        <v>46</v>
      </c>
      <c r="B8" s="331"/>
      <c r="C8" s="331"/>
      <c r="D8" s="331"/>
      <c r="E8" s="332"/>
      <c r="F8" s="333" t="s">
        <v>21</v>
      </c>
      <c r="G8" s="334"/>
      <c r="H8" s="334"/>
      <c r="I8" s="334"/>
      <c r="J8" s="334"/>
      <c r="K8" s="334"/>
      <c r="L8" s="334"/>
      <c r="M8" s="334"/>
      <c r="N8" s="334"/>
      <c r="O8" s="334"/>
      <c r="P8" s="334"/>
      <c r="Q8" s="334"/>
      <c r="R8" s="334"/>
      <c r="S8" s="334"/>
      <c r="T8" s="334"/>
      <c r="U8" s="334"/>
      <c r="V8" s="334"/>
      <c r="W8" s="334"/>
      <c r="X8" s="334"/>
      <c r="Y8" s="334"/>
      <c r="Z8" s="335"/>
      <c r="AA8" s="268" t="s">
        <v>43</v>
      </c>
      <c r="AB8" s="269"/>
      <c r="AC8" s="269"/>
      <c r="AD8" s="270"/>
      <c r="AE8" s="277" t="s">
        <v>33</v>
      </c>
      <c r="AF8" s="278"/>
      <c r="AG8" s="278"/>
      <c r="AH8" s="279"/>
      <c r="XEK8" s="286" t="s">
        <v>2</v>
      </c>
      <c r="XEL8" s="287"/>
    </row>
    <row r="9" spans="1:36 16365:16368" s="9" customFormat="1" ht="15" customHeight="1" x14ac:dyDescent="0.25">
      <c r="A9" s="288" t="s">
        <v>49</v>
      </c>
      <c r="B9" s="290" t="s">
        <v>50</v>
      </c>
      <c r="C9" s="293" t="s">
        <v>34</v>
      </c>
      <c r="D9" s="293" t="s">
        <v>35</v>
      </c>
      <c r="E9" s="294" t="s">
        <v>36</v>
      </c>
      <c r="F9" s="311" t="s">
        <v>68</v>
      </c>
      <c r="G9" s="312"/>
      <c r="H9" s="312"/>
      <c r="I9" s="312"/>
      <c r="J9" s="312"/>
      <c r="K9" s="313" t="s">
        <v>24</v>
      </c>
      <c r="L9" s="316" t="s">
        <v>23</v>
      </c>
      <c r="M9" s="317"/>
      <c r="N9" s="317"/>
      <c r="O9" s="317"/>
      <c r="P9" s="317"/>
      <c r="Q9" s="317"/>
      <c r="R9" s="317"/>
      <c r="S9" s="317"/>
      <c r="T9" s="317"/>
      <c r="U9" s="317"/>
      <c r="V9" s="317"/>
      <c r="W9" s="317"/>
      <c r="X9" s="317"/>
      <c r="Y9" s="317"/>
      <c r="Z9" s="318"/>
      <c r="AA9" s="271"/>
      <c r="AB9" s="272"/>
      <c r="AC9" s="272"/>
      <c r="AD9" s="273"/>
      <c r="AE9" s="280"/>
      <c r="AF9" s="281"/>
      <c r="AG9" s="281"/>
      <c r="AH9" s="282"/>
      <c r="XEK9" s="8" t="s">
        <v>18</v>
      </c>
      <c r="XEL9" s="8" t="s">
        <v>20</v>
      </c>
      <c r="XEM9" s="8" t="s">
        <v>19</v>
      </c>
    </row>
    <row r="10" spans="1:36 16365:16368" s="9" customFormat="1" ht="15" customHeight="1" x14ac:dyDescent="0.25">
      <c r="A10" s="288"/>
      <c r="B10" s="291"/>
      <c r="C10" s="293"/>
      <c r="D10" s="293"/>
      <c r="E10" s="294"/>
      <c r="F10" s="319" t="s">
        <v>37</v>
      </c>
      <c r="G10" s="320"/>
      <c r="H10" s="320"/>
      <c r="I10" s="320"/>
      <c r="J10" s="320"/>
      <c r="K10" s="314"/>
      <c r="L10" s="321" t="s">
        <v>47</v>
      </c>
      <c r="M10" s="323" t="s">
        <v>22</v>
      </c>
      <c r="N10" s="10"/>
      <c r="O10" s="11"/>
      <c r="P10" s="11"/>
      <c r="Q10" s="11"/>
      <c r="R10" s="11"/>
      <c r="S10" s="11"/>
      <c r="T10" s="11"/>
      <c r="U10" s="325" t="s">
        <v>39</v>
      </c>
      <c r="V10" s="327" t="s">
        <v>38</v>
      </c>
      <c r="W10" s="328"/>
      <c r="X10" s="328"/>
      <c r="Y10" s="328"/>
      <c r="Z10" s="329"/>
      <c r="AA10" s="274"/>
      <c r="AB10" s="275"/>
      <c r="AC10" s="275"/>
      <c r="AD10" s="276"/>
      <c r="AE10" s="283"/>
      <c r="AF10" s="284"/>
      <c r="AG10" s="284"/>
      <c r="AH10" s="285"/>
      <c r="XEK10" s="9">
        <v>5</v>
      </c>
      <c r="XEL10" s="9">
        <v>10</v>
      </c>
      <c r="XEM10" s="9">
        <v>20</v>
      </c>
    </row>
    <row r="11" spans="1:36 16365:16368" s="9" customFormat="1" ht="30" x14ac:dyDescent="0.25">
      <c r="A11" s="289"/>
      <c r="B11" s="292"/>
      <c r="C11" s="290"/>
      <c r="D11" s="290"/>
      <c r="E11" s="295"/>
      <c r="F11" s="37" t="s">
        <v>8</v>
      </c>
      <c r="G11" s="38" t="s">
        <v>54</v>
      </c>
      <c r="H11" s="104" t="s">
        <v>69</v>
      </c>
      <c r="I11" s="39" t="s">
        <v>55</v>
      </c>
      <c r="J11" s="7" t="s">
        <v>10</v>
      </c>
      <c r="K11" s="315"/>
      <c r="L11" s="322"/>
      <c r="M11" s="324"/>
      <c r="N11" s="12"/>
      <c r="O11" s="12" t="s">
        <v>60</v>
      </c>
      <c r="P11" s="12" t="s">
        <v>61</v>
      </c>
      <c r="Q11" s="12" t="s">
        <v>59</v>
      </c>
      <c r="R11" s="12" t="s">
        <v>56</v>
      </c>
      <c r="S11" s="12" t="s">
        <v>57</v>
      </c>
      <c r="T11" s="12" t="s">
        <v>58</v>
      </c>
      <c r="U11" s="326"/>
      <c r="V11" s="13" t="s">
        <v>8</v>
      </c>
      <c r="W11" s="14" t="s">
        <v>54</v>
      </c>
      <c r="X11" s="5" t="s">
        <v>9</v>
      </c>
      <c r="Y11" s="15" t="s">
        <v>55</v>
      </c>
      <c r="Z11" s="40" t="s">
        <v>10</v>
      </c>
      <c r="AA11" s="47" t="s">
        <v>51</v>
      </c>
      <c r="AB11" s="16" t="s">
        <v>40</v>
      </c>
      <c r="AC11" s="105" t="s">
        <v>41</v>
      </c>
      <c r="AD11" s="103" t="s">
        <v>42</v>
      </c>
      <c r="AE11" s="45" t="s">
        <v>26</v>
      </c>
      <c r="AF11" s="17" t="s">
        <v>70</v>
      </c>
      <c r="AG11" s="18" t="s">
        <v>44</v>
      </c>
      <c r="AH11" s="46" t="s">
        <v>45</v>
      </c>
      <c r="XEK11" s="9" t="s">
        <v>11</v>
      </c>
      <c r="XEL11" s="9" t="s">
        <v>12</v>
      </c>
      <c r="XEM11" s="9" t="s">
        <v>9</v>
      </c>
      <c r="XEN11" s="9" t="s">
        <v>8</v>
      </c>
    </row>
    <row r="12" spans="1:36 16365:16368" ht="30" customHeight="1" x14ac:dyDescent="0.25">
      <c r="A12" s="682" t="s">
        <v>260</v>
      </c>
      <c r="B12" s="683" t="s">
        <v>261</v>
      </c>
      <c r="C12" s="668" t="s">
        <v>262</v>
      </c>
      <c r="D12" s="247" t="s">
        <v>263</v>
      </c>
      <c r="E12" s="518" t="s">
        <v>264</v>
      </c>
      <c r="F12" s="251" t="s">
        <v>15</v>
      </c>
      <c r="G12" s="260" t="str">
        <f>IF(F12="(1) RARA VEZ","1", IF(F12="(2) IMPROBABLE","2",IF(F12="(3) POSIBLE","3",IF(F12="(4) PROBABLE","4",IF(F12="(5) CASI SEGURO","5","")))))</f>
        <v>3</v>
      </c>
      <c r="H12" s="235" t="s">
        <v>19</v>
      </c>
      <c r="I12" s="236" t="str">
        <f>IF(H12="(5) MODERADO","5", IF(H12="(10) MAYOR","10",IF(H12="(20) CATASTROFICO","20","")))</f>
        <v>20</v>
      </c>
      <c r="J12" s="298">
        <f>G12*I12</f>
        <v>60</v>
      </c>
      <c r="K12" s="679" t="s">
        <v>265</v>
      </c>
      <c r="L12" s="25" t="s">
        <v>6</v>
      </c>
      <c r="M12" s="3" t="s">
        <v>11</v>
      </c>
      <c r="N12" s="102">
        <f>IF(M12="SÍ",15,"0")</f>
        <v>15</v>
      </c>
      <c r="O12" s="242">
        <f>SUM(N12:N18)</f>
        <v>85</v>
      </c>
      <c r="P12" s="223">
        <f>IF(AND($O12&gt;=0,$O12&lt;=50),0,IF(AND($O12&gt;50,$O12&lt;=75),1,IF(AND($O12&gt;75,$O12&lt;=100),2,"")))</f>
        <v>2</v>
      </c>
      <c r="Q12" s="223">
        <f>$G12-$P12</f>
        <v>1</v>
      </c>
      <c r="R12" s="226">
        <f>IF($Q12&lt;=0,1,$Q12)</f>
        <v>1</v>
      </c>
      <c r="S12" s="223">
        <f>$I12-$P12</f>
        <v>18</v>
      </c>
      <c r="T12" s="226">
        <f>IF($S12=19,10,IF($S12=18,5,IF($S12=9,5,IF($S12=8,5,I12))))</f>
        <v>5</v>
      </c>
      <c r="U12" s="229" t="s">
        <v>8</v>
      </c>
      <c r="V12" s="232" t="str">
        <f>IF(AND($U12="PROBABILIDAD",$R12=1),$XEK$6,IF(AND($U12="PROBABILIDAD",$R12=2),$XEK$5,IF(AND($U12="PROBABILIDAD",$R12=3),$XEK$4,IF(AND($U12="PROBABILIDAD",$R12=4),$XEK$3,IF(AND($U12="PROBABILIDAD",$R12=5),$XEK$2,$F12)))))</f>
        <v>(1) RARA VEZ</v>
      </c>
      <c r="W12" s="265">
        <f>IF($U12="PROBABILIDAD",$R12,$G12)</f>
        <v>1</v>
      </c>
      <c r="X12" s="212" t="str">
        <f>IF(AND($U12="IMPACTO",$S12=18),$XEK$9,IF(AND($U12="IMPACTO",$S12=19),$XEL$9,IF(AND($U12="IMPACTO",$S12=20),$XEM$9,IF(AND($U12="IMPACTO",$S12&lt;10),$XEK$9,$H12))))</f>
        <v>(20) CATASTROFICO</v>
      </c>
      <c r="Y12" s="215" t="str">
        <f>IF($U12="IMPACTO",$T12,$I12)</f>
        <v>20</v>
      </c>
      <c r="Z12" s="217">
        <f>+W12*Y12</f>
        <v>20</v>
      </c>
      <c r="AA12" s="676" t="s">
        <v>266</v>
      </c>
      <c r="AB12" s="192" t="s">
        <v>267</v>
      </c>
      <c r="AC12" s="192" t="s">
        <v>268</v>
      </c>
      <c r="AD12" s="670" t="s">
        <v>269</v>
      </c>
      <c r="AE12" s="198">
        <v>43707</v>
      </c>
      <c r="AF12" s="201" t="s">
        <v>270</v>
      </c>
      <c r="AG12" s="673" t="s">
        <v>271</v>
      </c>
      <c r="AH12" s="206" t="s">
        <v>272</v>
      </c>
      <c r="AI12" s="137"/>
      <c r="AJ12" s="137"/>
    </row>
    <row r="13" spans="1:36 16365:16368" ht="30" x14ac:dyDescent="0.25">
      <c r="A13" s="682"/>
      <c r="B13" s="530"/>
      <c r="C13" s="669"/>
      <c r="D13" s="247"/>
      <c r="E13" s="519"/>
      <c r="F13" s="251"/>
      <c r="G13" s="260"/>
      <c r="H13" s="235"/>
      <c r="I13" s="236"/>
      <c r="J13" s="298"/>
      <c r="K13" s="680"/>
      <c r="L13" s="26" t="s">
        <v>7</v>
      </c>
      <c r="M13" s="3" t="s">
        <v>11</v>
      </c>
      <c r="N13" s="2">
        <f>IF(M13="SÍ",5,"0")</f>
        <v>5</v>
      </c>
      <c r="O13" s="236"/>
      <c r="P13" s="224"/>
      <c r="Q13" s="224"/>
      <c r="R13" s="227"/>
      <c r="S13" s="224"/>
      <c r="T13" s="227"/>
      <c r="U13" s="230"/>
      <c r="V13" s="233"/>
      <c r="W13" s="266"/>
      <c r="X13" s="213"/>
      <c r="Y13" s="215"/>
      <c r="Z13" s="218"/>
      <c r="AA13" s="677"/>
      <c r="AB13" s="204"/>
      <c r="AC13" s="204"/>
      <c r="AD13" s="671"/>
      <c r="AE13" s="199"/>
      <c r="AF13" s="202"/>
      <c r="AG13" s="674"/>
      <c r="AH13" s="207"/>
      <c r="AI13" s="137"/>
      <c r="AJ13" s="137"/>
    </row>
    <row r="14" spans="1:36 16365:16368" x14ac:dyDescent="0.25">
      <c r="A14" s="682"/>
      <c r="B14" s="530"/>
      <c r="C14" s="669"/>
      <c r="D14" s="247"/>
      <c r="E14" s="519"/>
      <c r="F14" s="251"/>
      <c r="G14" s="260"/>
      <c r="H14" s="235"/>
      <c r="I14" s="236"/>
      <c r="J14" s="263" t="str">
        <f>IF(AND(J12&gt;=5,J12&lt;=10),"BAJA",IF(AND(J12&gt;=15,J12&lt;=25),"MODERADA",IF(AND(J12&gt;=30,J12&lt;=50),"ALTA",IF(AND(J12&gt;=60,J12&lt;=100),"EXTREMA",""))))</f>
        <v>EXTREMA</v>
      </c>
      <c r="K14" s="680"/>
      <c r="L14" s="27" t="s">
        <v>3</v>
      </c>
      <c r="M14" s="3" t="s">
        <v>12</v>
      </c>
      <c r="N14" s="2" t="str">
        <f>IF(M14="SÍ",15,"0")</f>
        <v>0</v>
      </c>
      <c r="O14" s="236"/>
      <c r="P14" s="224"/>
      <c r="Q14" s="224"/>
      <c r="R14" s="227"/>
      <c r="S14" s="224"/>
      <c r="T14" s="227"/>
      <c r="U14" s="230"/>
      <c r="V14" s="233"/>
      <c r="W14" s="266"/>
      <c r="X14" s="213"/>
      <c r="Y14" s="215"/>
      <c r="Z14" s="222" t="str">
        <f>IF(AND($Z12&gt;=5,$Z12&lt;=10),"BAJA",IF(AND($Z12&gt;=15,$Z12&lt;=25),"MODERADA",IF(AND($Z12&gt;=30,$Z12&lt;=50),"ALTA",IF(AND($Z12&gt;=60,$Z12&lt;=100),"EXTREMA",""))))</f>
        <v>MODERADA</v>
      </c>
      <c r="AA14" s="677"/>
      <c r="AB14" s="204"/>
      <c r="AC14" s="204"/>
      <c r="AD14" s="671"/>
      <c r="AE14" s="199"/>
      <c r="AF14" s="202"/>
      <c r="AG14" s="674"/>
      <c r="AH14" s="207"/>
      <c r="AI14" s="137"/>
      <c r="AJ14" s="137"/>
    </row>
    <row r="15" spans="1:36 16365:16368" x14ac:dyDescent="0.25">
      <c r="A15" s="682"/>
      <c r="B15" s="530"/>
      <c r="C15" s="669"/>
      <c r="D15" s="247"/>
      <c r="E15" s="519"/>
      <c r="F15" s="251"/>
      <c r="G15" s="260"/>
      <c r="H15" s="235"/>
      <c r="I15" s="236"/>
      <c r="J15" s="263"/>
      <c r="K15" s="680"/>
      <c r="L15" s="27" t="s">
        <v>4</v>
      </c>
      <c r="M15" s="3" t="s">
        <v>11</v>
      </c>
      <c r="N15" s="2">
        <f>IF(M15="SÍ",10,"0")</f>
        <v>10</v>
      </c>
      <c r="O15" s="236"/>
      <c r="P15" s="224"/>
      <c r="Q15" s="224"/>
      <c r="R15" s="227"/>
      <c r="S15" s="224"/>
      <c r="T15" s="227"/>
      <c r="U15" s="230"/>
      <c r="V15" s="233"/>
      <c r="W15" s="266"/>
      <c r="X15" s="213"/>
      <c r="Y15" s="215"/>
      <c r="Z15" s="222"/>
      <c r="AA15" s="677"/>
      <c r="AB15" s="204"/>
      <c r="AC15" s="204"/>
      <c r="AD15" s="671"/>
      <c r="AE15" s="199"/>
      <c r="AF15" s="202"/>
      <c r="AG15" s="674"/>
      <c r="AH15" s="207"/>
      <c r="AI15" s="137"/>
      <c r="AJ15" s="137"/>
    </row>
    <row r="16" spans="1:36 16365:16368" ht="30" x14ac:dyDescent="0.25">
      <c r="A16" s="682"/>
      <c r="B16" s="530"/>
      <c r="C16" s="669"/>
      <c r="D16" s="247"/>
      <c r="E16" s="519"/>
      <c r="F16" s="251"/>
      <c r="G16" s="260"/>
      <c r="H16" s="235"/>
      <c r="I16" s="236"/>
      <c r="J16" s="263"/>
      <c r="K16" s="680"/>
      <c r="L16" s="26" t="s">
        <v>31</v>
      </c>
      <c r="M16" s="48" t="s">
        <v>11</v>
      </c>
      <c r="N16" s="2">
        <f>IF(M16="SÍ",15,"0")</f>
        <v>15</v>
      </c>
      <c r="O16" s="236"/>
      <c r="P16" s="224"/>
      <c r="Q16" s="224"/>
      <c r="R16" s="227"/>
      <c r="S16" s="224"/>
      <c r="T16" s="227"/>
      <c r="U16" s="230"/>
      <c r="V16" s="233"/>
      <c r="W16" s="266"/>
      <c r="X16" s="213"/>
      <c r="Y16" s="215"/>
      <c r="Z16" s="222"/>
      <c r="AA16" s="677"/>
      <c r="AB16" s="204"/>
      <c r="AC16" s="204"/>
      <c r="AD16" s="671"/>
      <c r="AE16" s="199"/>
      <c r="AF16" s="202"/>
      <c r="AG16" s="674"/>
      <c r="AH16" s="207"/>
    </row>
    <row r="17" spans="1:34" ht="30" x14ac:dyDescent="0.25">
      <c r="A17" s="682"/>
      <c r="B17" s="530"/>
      <c r="C17" s="669"/>
      <c r="D17" s="247"/>
      <c r="E17" s="519"/>
      <c r="F17" s="251"/>
      <c r="G17" s="260"/>
      <c r="H17" s="235"/>
      <c r="I17" s="236"/>
      <c r="J17" s="263"/>
      <c r="K17" s="680"/>
      <c r="L17" s="26" t="s">
        <v>5</v>
      </c>
      <c r="M17" s="3" t="s">
        <v>11</v>
      </c>
      <c r="N17" s="2">
        <f>IF(M17="SÍ",10,"0")</f>
        <v>10</v>
      </c>
      <c r="O17" s="236"/>
      <c r="P17" s="224"/>
      <c r="Q17" s="224"/>
      <c r="R17" s="227"/>
      <c r="S17" s="224"/>
      <c r="T17" s="227"/>
      <c r="U17" s="230"/>
      <c r="V17" s="233"/>
      <c r="W17" s="266"/>
      <c r="X17" s="213"/>
      <c r="Y17" s="215"/>
      <c r="Z17" s="222"/>
      <c r="AA17" s="677"/>
      <c r="AB17" s="204"/>
      <c r="AC17" s="204"/>
      <c r="AD17" s="671"/>
      <c r="AE17" s="199"/>
      <c r="AF17" s="202"/>
      <c r="AG17" s="674"/>
      <c r="AH17" s="207"/>
    </row>
    <row r="18" spans="1:34" ht="30" x14ac:dyDescent="0.25">
      <c r="A18" s="682"/>
      <c r="B18" s="684"/>
      <c r="C18" s="669"/>
      <c r="D18" s="247"/>
      <c r="E18" s="519"/>
      <c r="F18" s="251"/>
      <c r="G18" s="260"/>
      <c r="H18" s="235"/>
      <c r="I18" s="237"/>
      <c r="J18" s="263"/>
      <c r="K18" s="681"/>
      <c r="L18" s="60" t="s">
        <v>30</v>
      </c>
      <c r="M18" s="3" t="s">
        <v>11</v>
      </c>
      <c r="N18" s="61">
        <f>IF(M18="SÍ",30,"0")</f>
        <v>30</v>
      </c>
      <c r="O18" s="237"/>
      <c r="P18" s="225"/>
      <c r="Q18" s="225"/>
      <c r="R18" s="228"/>
      <c r="S18" s="225"/>
      <c r="T18" s="228"/>
      <c r="U18" s="231"/>
      <c r="V18" s="234"/>
      <c r="W18" s="267"/>
      <c r="X18" s="214"/>
      <c r="Y18" s="216"/>
      <c r="Z18" s="222"/>
      <c r="AA18" s="678"/>
      <c r="AB18" s="205"/>
      <c r="AC18" s="205"/>
      <c r="AD18" s="672"/>
      <c r="AE18" s="200"/>
      <c r="AF18" s="203"/>
      <c r="AG18" s="675"/>
      <c r="AH18" s="208"/>
    </row>
    <row r="19" spans="1:34" x14ac:dyDescent="0.25">
      <c r="A19" s="179" t="s">
        <v>52</v>
      </c>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row>
    <row r="20" spans="1:34" ht="18.75" x14ac:dyDescent="0.25">
      <c r="A20" s="180" t="s">
        <v>29</v>
      </c>
      <c r="B20" s="180"/>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row>
    <row r="21" spans="1:34" ht="15.75" x14ac:dyDescent="0.25">
      <c r="A21" s="685" t="s">
        <v>71</v>
      </c>
      <c r="B21" s="686"/>
      <c r="C21" s="686"/>
      <c r="D21" s="686"/>
      <c r="E21" s="686"/>
      <c r="F21" s="686"/>
      <c r="G21" s="686"/>
      <c r="H21" s="686"/>
      <c r="I21" s="686"/>
      <c r="J21" s="686"/>
      <c r="K21" s="686"/>
      <c r="L21" s="686"/>
      <c r="M21" s="686"/>
      <c r="N21" s="686"/>
      <c r="O21" s="686"/>
      <c r="P21" s="686"/>
      <c r="Q21" s="686"/>
      <c r="R21" s="686"/>
      <c r="S21" s="686"/>
      <c r="T21" s="686"/>
      <c r="U21" s="686"/>
      <c r="V21" s="686"/>
      <c r="W21" s="686"/>
      <c r="X21" s="686"/>
      <c r="Y21" s="686"/>
      <c r="Z21" s="686"/>
      <c r="AA21" s="686"/>
      <c r="AB21" s="687"/>
      <c r="AC21" s="185" t="s">
        <v>48</v>
      </c>
      <c r="AD21" s="185"/>
      <c r="AE21" s="185"/>
      <c r="AF21" s="185" t="s">
        <v>25</v>
      </c>
      <c r="AG21" s="185"/>
      <c r="AH21" s="185"/>
    </row>
    <row r="22" spans="1:34" s="6" customFormat="1" ht="15.75" x14ac:dyDescent="0.25">
      <c r="A22" s="174" t="s">
        <v>273</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6"/>
      <c r="AC22" s="455">
        <v>43495</v>
      </c>
      <c r="AD22" s="456"/>
      <c r="AE22" s="457"/>
      <c r="AF22" s="182" t="s">
        <v>274</v>
      </c>
      <c r="AG22" s="183"/>
      <c r="AH22" s="184"/>
    </row>
    <row r="23" spans="1:34" s="6" customFormat="1" ht="15.75" x14ac:dyDescent="0.25">
      <c r="A23" s="688" t="s">
        <v>275</v>
      </c>
      <c r="B23" s="689"/>
      <c r="C23" s="689"/>
      <c r="D23" s="689"/>
      <c r="E23" s="689"/>
      <c r="F23" s="689"/>
      <c r="G23" s="689"/>
      <c r="H23" s="689"/>
      <c r="I23" s="689"/>
      <c r="J23" s="689"/>
      <c r="K23" s="689"/>
      <c r="L23" s="689"/>
      <c r="M23" s="689"/>
      <c r="N23" s="689"/>
      <c r="O23" s="689"/>
      <c r="P23" s="689"/>
      <c r="Q23" s="689"/>
      <c r="R23" s="689"/>
      <c r="S23" s="689"/>
      <c r="T23" s="689"/>
      <c r="U23" s="689"/>
      <c r="V23" s="689"/>
      <c r="W23" s="689"/>
      <c r="X23" s="689"/>
      <c r="Y23" s="689"/>
      <c r="Z23" s="689"/>
      <c r="AA23" s="689"/>
      <c r="AB23" s="690"/>
      <c r="AC23" s="455"/>
      <c r="AD23" s="456"/>
      <c r="AE23" s="457"/>
      <c r="AF23" s="182" t="s">
        <v>276</v>
      </c>
      <c r="AG23" s="183"/>
      <c r="AH23" s="184"/>
    </row>
    <row r="24" spans="1:34" s="6" customFormat="1" ht="15.75" x14ac:dyDescent="0.25">
      <c r="A24" s="174" t="s">
        <v>101</v>
      </c>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6"/>
      <c r="AC24" s="455">
        <v>43587</v>
      </c>
      <c r="AD24" s="456"/>
      <c r="AE24" s="457"/>
      <c r="AF24" s="182" t="s">
        <v>276</v>
      </c>
      <c r="AG24" s="183"/>
      <c r="AH24" s="184"/>
    </row>
    <row r="25" spans="1:34" ht="15.75" x14ac:dyDescent="0.25">
      <c r="A25" s="174" t="s">
        <v>277</v>
      </c>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6"/>
      <c r="AC25" s="455">
        <v>43707</v>
      </c>
      <c r="AD25" s="456"/>
      <c r="AE25" s="457"/>
      <c r="AF25" s="182" t="s">
        <v>276</v>
      </c>
      <c r="AG25" s="183"/>
      <c r="AH25" s="184"/>
    </row>
    <row r="26" spans="1:34" x14ac:dyDescent="0.25">
      <c r="A26" s="165" t="s">
        <v>32</v>
      </c>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7"/>
    </row>
    <row r="27" spans="1:34" s="30" customFormat="1" x14ac:dyDescent="0.25">
      <c r="A27" s="153" t="s">
        <v>25</v>
      </c>
      <c r="B27" s="153"/>
      <c r="C27" s="153"/>
      <c r="D27" s="153"/>
      <c r="E27" s="153"/>
      <c r="F27" s="153" t="s">
        <v>62</v>
      </c>
      <c r="G27" s="153"/>
      <c r="H27" s="153"/>
      <c r="I27" s="153"/>
      <c r="J27" s="153"/>
      <c r="K27" s="153"/>
      <c r="L27" s="153"/>
      <c r="M27" s="168" t="s">
        <v>75</v>
      </c>
      <c r="N27" s="169"/>
      <c r="O27" s="169"/>
      <c r="P27" s="169"/>
      <c r="Q27" s="169"/>
      <c r="R27" s="169"/>
      <c r="S27" s="169"/>
      <c r="T27" s="169"/>
      <c r="U27" s="169"/>
      <c r="V27" s="169"/>
      <c r="W27" s="169"/>
      <c r="X27" s="169"/>
      <c r="Y27" s="169"/>
      <c r="Z27" s="169"/>
      <c r="AA27" s="169"/>
      <c r="AB27" s="169"/>
      <c r="AC27" s="169"/>
      <c r="AD27" s="152" t="str">
        <f>IF(Z7="X","APOYO OFICINA ASESORA DE PLANEACIÓN","APOYO OFICINA DE CONTROL INTERNO")</f>
        <v>APOYO OFICINA DE CONTROL INTERNO</v>
      </c>
      <c r="AE27" s="152"/>
      <c r="AF27" s="152"/>
      <c r="AG27" s="152"/>
      <c r="AH27" s="152"/>
    </row>
    <row r="28" spans="1:34" s="30" customFormat="1" x14ac:dyDescent="0.25">
      <c r="A28" s="49" t="s">
        <v>72</v>
      </c>
      <c r="B28" s="153" t="s">
        <v>278</v>
      </c>
      <c r="C28" s="153"/>
      <c r="D28" s="153"/>
      <c r="E28" s="153"/>
      <c r="F28" s="49" t="s">
        <v>72</v>
      </c>
      <c r="G28" s="31"/>
      <c r="H28" s="153" t="s">
        <v>279</v>
      </c>
      <c r="I28" s="153"/>
      <c r="J28" s="153"/>
      <c r="K28" s="153"/>
      <c r="L28" s="153"/>
      <c r="M28" s="154" t="s">
        <v>27</v>
      </c>
      <c r="N28" s="154"/>
      <c r="O28" s="154"/>
      <c r="P28" s="154"/>
      <c r="Q28" s="154"/>
      <c r="R28" s="154"/>
      <c r="S28" s="154"/>
      <c r="T28" s="154"/>
      <c r="U28" s="154"/>
      <c r="V28" s="157" t="s">
        <v>280</v>
      </c>
      <c r="W28" s="157"/>
      <c r="X28" s="157"/>
      <c r="Y28" s="157"/>
      <c r="Z28" s="157"/>
      <c r="AA28" s="157"/>
      <c r="AB28" s="157"/>
      <c r="AC28" s="157"/>
      <c r="AD28" s="32" t="s">
        <v>27</v>
      </c>
      <c r="AE28" s="449"/>
      <c r="AF28" s="449"/>
      <c r="AG28" s="449"/>
      <c r="AH28" s="449"/>
    </row>
    <row r="29" spans="1:34" x14ac:dyDescent="0.25">
      <c r="A29" s="49" t="s">
        <v>73</v>
      </c>
      <c r="B29" s="159" t="s">
        <v>281</v>
      </c>
      <c r="C29" s="585"/>
      <c r="D29" s="585"/>
      <c r="E29" s="585"/>
      <c r="F29" s="49" t="s">
        <v>74</v>
      </c>
      <c r="G29" s="31"/>
      <c r="H29" s="159" t="s">
        <v>282</v>
      </c>
      <c r="I29" s="585"/>
      <c r="J29" s="585"/>
      <c r="K29" s="585"/>
      <c r="L29" s="585"/>
      <c r="M29" s="154" t="s">
        <v>28</v>
      </c>
      <c r="N29" s="154"/>
      <c r="O29" s="154"/>
      <c r="P29" s="154"/>
      <c r="Q29" s="154"/>
      <c r="R29" s="154"/>
      <c r="S29" s="154"/>
      <c r="T29" s="154"/>
      <c r="U29" s="154"/>
      <c r="V29" s="156" t="s">
        <v>283</v>
      </c>
      <c r="W29" s="156"/>
      <c r="X29" s="156"/>
      <c r="Y29" s="156"/>
      <c r="Z29" s="156"/>
      <c r="AA29" s="156"/>
      <c r="AB29" s="156"/>
      <c r="AC29" s="156"/>
      <c r="AD29" s="32" t="s">
        <v>28</v>
      </c>
      <c r="AE29" s="449"/>
      <c r="AF29" s="449"/>
      <c r="AG29" s="449"/>
      <c r="AH29" s="449"/>
    </row>
  </sheetData>
  <mergeCells count="89">
    <mergeCell ref="B28:E28"/>
    <mergeCell ref="H28:L28"/>
    <mergeCell ref="M28:U28"/>
    <mergeCell ref="V28:AC28"/>
    <mergeCell ref="AE28:AH28"/>
    <mergeCell ref="B29:E29"/>
    <mergeCell ref="H29:L29"/>
    <mergeCell ref="M29:U29"/>
    <mergeCell ref="V29:AC29"/>
    <mergeCell ref="AE29:AH29"/>
    <mergeCell ref="A25:AB25"/>
    <mergeCell ref="AC25:AE25"/>
    <mergeCell ref="AF25:AH25"/>
    <mergeCell ref="A26:AH26"/>
    <mergeCell ref="A27:E27"/>
    <mergeCell ref="F27:L27"/>
    <mergeCell ref="M27:AC27"/>
    <mergeCell ref="AD27:AH27"/>
    <mergeCell ref="A23:AB23"/>
    <mergeCell ref="AC23:AE23"/>
    <mergeCell ref="AF23:AH23"/>
    <mergeCell ref="A24:AB24"/>
    <mergeCell ref="AC24:AE24"/>
    <mergeCell ref="AF24:AH24"/>
    <mergeCell ref="A21:AB21"/>
    <mergeCell ref="AC21:AE21"/>
    <mergeCell ref="AF21:AH21"/>
    <mergeCell ref="A22:AB22"/>
    <mergeCell ref="AC22:AE22"/>
    <mergeCell ref="AF22:AH22"/>
    <mergeCell ref="AH12:AH18"/>
    <mergeCell ref="J14:J18"/>
    <mergeCell ref="Z14:Z18"/>
    <mergeCell ref="A19:AH19"/>
    <mergeCell ref="S12:S18"/>
    <mergeCell ref="T12:T18"/>
    <mergeCell ref="U12:U18"/>
    <mergeCell ref="G12:G18"/>
    <mergeCell ref="H12:H18"/>
    <mergeCell ref="I12:I18"/>
    <mergeCell ref="J12:J13"/>
    <mergeCell ref="K12:K18"/>
    <mergeCell ref="O12:O18"/>
    <mergeCell ref="A12:A18"/>
    <mergeCell ref="B12:B18"/>
    <mergeCell ref="F9:J9"/>
    <mergeCell ref="A20:AH20"/>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V10:Z10"/>
    <mergeCell ref="C12:C18"/>
    <mergeCell ref="D12:D18"/>
    <mergeCell ref="E12:E18"/>
    <mergeCell ref="F12:F18"/>
    <mergeCell ref="R12:R18"/>
    <mergeCell ref="A8:E8"/>
    <mergeCell ref="F8:Z8"/>
    <mergeCell ref="AA8:AD10"/>
    <mergeCell ref="AE8:AH10"/>
    <mergeCell ref="XEK8:XEL8"/>
    <mergeCell ref="A9:A11"/>
    <mergeCell ref="B9:B11"/>
    <mergeCell ref="C9:C11"/>
    <mergeCell ref="D9:D11"/>
    <mergeCell ref="E9:E11"/>
    <mergeCell ref="K9:K11"/>
    <mergeCell ref="L9:Z9"/>
    <mergeCell ref="F10:J10"/>
    <mergeCell ref="L10:L11"/>
    <mergeCell ref="M10:M11"/>
    <mergeCell ref="U10:U11"/>
    <mergeCell ref="XEK7:XEL7"/>
    <mergeCell ref="A7:B7"/>
    <mergeCell ref="C7:E7"/>
    <mergeCell ref="F7:L7"/>
    <mergeCell ref="M7:V7"/>
    <mergeCell ref="AE7:AF7"/>
  </mergeCells>
  <conditionalFormatting sqref="J12:J18">
    <cfRule type="expression" dxfId="71" priority="5">
      <formula>$J$14="BAJA"</formula>
    </cfRule>
    <cfRule type="expression" dxfId="70" priority="6">
      <formula>$J$14="MODERADA"</formula>
    </cfRule>
    <cfRule type="expression" dxfId="69" priority="7">
      <formula>$J$14="ALTA"</formula>
    </cfRule>
    <cfRule type="expression" dxfId="68" priority="8">
      <formula>$J$14="EXTREMA"</formula>
    </cfRule>
  </conditionalFormatting>
  <conditionalFormatting sqref="Z12:Z18">
    <cfRule type="expression" dxfId="67" priority="1">
      <formula>$Z$14="MODERADA"</formula>
    </cfRule>
    <cfRule type="expression" dxfId="66" priority="2">
      <formula>$Z$14="EXTREMA"</formula>
    </cfRule>
    <cfRule type="expression" dxfId="65" priority="3">
      <formula>$Z$14="ALTA"</formula>
    </cfRule>
    <cfRule type="expression" dxfId="64" priority="4">
      <formula>$Z$14="BAJA"</formula>
    </cfRule>
  </conditionalFormatting>
  <dataValidations count="4">
    <dataValidation type="list" allowBlank="1" showInputMessage="1" showErrorMessage="1" sqref="H12:H18">
      <formula1>$XEK$9:$XEM$9</formula1>
    </dataValidation>
    <dataValidation type="list" allowBlank="1" showInputMessage="1" showErrorMessage="1" sqref="F12:F18">
      <formula1>$XEK$2:$XEK$6</formula1>
    </dataValidation>
    <dataValidation type="list" allowBlank="1" showInputMessage="1" showErrorMessage="1" sqref="M12:M18">
      <formula1>$XEK$11:$XEL$11</formula1>
    </dataValidation>
    <dataValidation type="list" allowBlank="1" showInputMessage="1" showErrorMessage="1" sqref="U12:U18">
      <formula1>$XEM$11:$XFD$11</formula1>
    </dataValidation>
  </dataValidations>
  <hyperlinks>
    <hyperlink ref="B29" r:id="rId1"/>
    <hyperlink ref="H29" r:id="rId2"/>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J43"/>
  <sheetViews>
    <sheetView topLeftCell="AH1" zoomScale="70" zoomScaleNormal="70" workbookViewId="0">
      <selection activeCell="AI1" sqref="AI1:AU1048576"/>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4 16361:16364" s="23" customFormat="1" ht="14.25" customHeight="1"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XEG1" s="20" t="s">
        <v>1</v>
      </c>
      <c r="XEH1" s="21" t="s">
        <v>2</v>
      </c>
      <c r="XEI1" s="22"/>
    </row>
    <row r="2" spans="1:34 16361:16364" s="23" customFormat="1" ht="14.25" customHeight="1"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XEG2" s="23" t="s">
        <v>17</v>
      </c>
      <c r="XEH2" s="23">
        <v>5</v>
      </c>
      <c r="XEI2" s="24"/>
    </row>
    <row r="3" spans="1:34 16361:16364" s="23" customFormat="1" ht="14.25"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XEG3" s="23" t="s">
        <v>16</v>
      </c>
      <c r="XEH3" s="23">
        <v>4</v>
      </c>
      <c r="XEI3" s="24"/>
    </row>
    <row r="4" spans="1:34 16361:16364" s="23" customFormat="1" ht="14.25" customHeight="1"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XEG4" s="23" t="s">
        <v>15</v>
      </c>
      <c r="XEH4" s="23">
        <v>3</v>
      </c>
      <c r="XEI4" s="24"/>
    </row>
    <row r="5" spans="1:34 16361:16364" s="23" customFormat="1" ht="14.25"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XEG5" s="23" t="s">
        <v>14</v>
      </c>
      <c r="XEH5" s="23">
        <v>2</v>
      </c>
      <c r="XEI5" s="24"/>
    </row>
    <row r="6" spans="1:34 16361:16364" s="23" customFormat="1" ht="14.2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XEG6" s="23" t="s">
        <v>13</v>
      </c>
      <c r="XEH6" s="23">
        <v>1</v>
      </c>
      <c r="XEI6" s="24"/>
    </row>
    <row r="7" spans="1:34 16361:16364" s="29" customFormat="1" ht="21" customHeight="1" thickBot="1" x14ac:dyDescent="0.3">
      <c r="A7" s="303" t="s">
        <v>53</v>
      </c>
      <c r="B7" s="303"/>
      <c r="C7" s="738">
        <v>43707</v>
      </c>
      <c r="D7" s="739"/>
      <c r="E7" s="739"/>
      <c r="F7" s="306"/>
      <c r="G7" s="306"/>
      <c r="H7" s="306"/>
      <c r="I7" s="306"/>
      <c r="J7" s="306"/>
      <c r="K7" s="306"/>
      <c r="L7" s="306"/>
      <c r="M7" s="307" t="s">
        <v>67</v>
      </c>
      <c r="N7" s="307"/>
      <c r="O7" s="307"/>
      <c r="P7" s="307"/>
      <c r="Q7" s="307"/>
      <c r="R7" s="307"/>
      <c r="S7" s="307"/>
      <c r="T7" s="307"/>
      <c r="U7" s="307"/>
      <c r="V7" s="308"/>
      <c r="W7" s="33"/>
      <c r="X7" s="34" t="s">
        <v>63</v>
      </c>
      <c r="Y7" s="35"/>
      <c r="Z7" s="36"/>
      <c r="AA7" s="34" t="s">
        <v>64</v>
      </c>
      <c r="AB7" s="54"/>
      <c r="AC7" s="34" t="s">
        <v>65</v>
      </c>
      <c r="AD7" s="138" t="s">
        <v>76</v>
      </c>
      <c r="AE7" s="309" t="s">
        <v>66</v>
      </c>
      <c r="AF7" s="310"/>
      <c r="AG7" s="116"/>
      <c r="AH7" s="33"/>
      <c r="XEG7" s="286" t="s">
        <v>0</v>
      </c>
      <c r="XEH7" s="287"/>
    </row>
    <row r="8" spans="1:34 16361:16364" s="29" customFormat="1" ht="18.75" customHeight="1" x14ac:dyDescent="0.25">
      <c r="A8" s="330" t="s">
        <v>46</v>
      </c>
      <c r="B8" s="331"/>
      <c r="C8" s="331"/>
      <c r="D8" s="331"/>
      <c r="E8" s="332"/>
      <c r="F8" s="333" t="s">
        <v>21</v>
      </c>
      <c r="G8" s="334"/>
      <c r="H8" s="334"/>
      <c r="I8" s="334"/>
      <c r="J8" s="334"/>
      <c r="K8" s="334"/>
      <c r="L8" s="334"/>
      <c r="M8" s="334"/>
      <c r="N8" s="334"/>
      <c r="O8" s="334"/>
      <c r="P8" s="334"/>
      <c r="Q8" s="334"/>
      <c r="R8" s="334"/>
      <c r="S8" s="334"/>
      <c r="T8" s="334"/>
      <c r="U8" s="334"/>
      <c r="V8" s="334"/>
      <c r="W8" s="334"/>
      <c r="X8" s="334"/>
      <c r="Y8" s="334"/>
      <c r="Z8" s="335"/>
      <c r="AA8" s="268" t="s">
        <v>43</v>
      </c>
      <c r="AB8" s="269"/>
      <c r="AC8" s="269"/>
      <c r="AD8" s="270"/>
      <c r="AE8" s="277" t="s">
        <v>33</v>
      </c>
      <c r="AF8" s="278"/>
      <c r="AG8" s="278"/>
      <c r="AH8" s="279"/>
      <c r="XEG8" s="286" t="s">
        <v>2</v>
      </c>
      <c r="XEH8" s="287"/>
    </row>
    <row r="9" spans="1:34 16361:16364" s="9" customFormat="1" ht="15" customHeight="1" x14ac:dyDescent="0.25">
      <c r="A9" s="288" t="s">
        <v>49</v>
      </c>
      <c r="B9" s="290" t="s">
        <v>50</v>
      </c>
      <c r="C9" s="293" t="s">
        <v>34</v>
      </c>
      <c r="D9" s="293" t="s">
        <v>35</v>
      </c>
      <c r="E9" s="294" t="s">
        <v>36</v>
      </c>
      <c r="F9" s="311" t="s">
        <v>68</v>
      </c>
      <c r="G9" s="312"/>
      <c r="H9" s="312"/>
      <c r="I9" s="312"/>
      <c r="J9" s="312"/>
      <c r="K9" s="313" t="s">
        <v>24</v>
      </c>
      <c r="L9" s="316" t="s">
        <v>23</v>
      </c>
      <c r="M9" s="317"/>
      <c r="N9" s="317"/>
      <c r="O9" s="317"/>
      <c r="P9" s="317"/>
      <c r="Q9" s="317"/>
      <c r="R9" s="317"/>
      <c r="S9" s="317"/>
      <c r="T9" s="317"/>
      <c r="U9" s="317"/>
      <c r="V9" s="317"/>
      <c r="W9" s="317"/>
      <c r="X9" s="317"/>
      <c r="Y9" s="317"/>
      <c r="Z9" s="318"/>
      <c r="AA9" s="271"/>
      <c r="AB9" s="272"/>
      <c r="AC9" s="272"/>
      <c r="AD9" s="273"/>
      <c r="AE9" s="280"/>
      <c r="AF9" s="281"/>
      <c r="AG9" s="281"/>
      <c r="AH9" s="282"/>
      <c r="XEG9" s="8" t="s">
        <v>18</v>
      </c>
      <c r="XEH9" s="8" t="s">
        <v>20</v>
      </c>
      <c r="XEI9" s="8" t="s">
        <v>19</v>
      </c>
    </row>
    <row r="10" spans="1:34 16361:16364" s="9" customFormat="1" ht="15" customHeight="1" x14ac:dyDescent="0.25">
      <c r="A10" s="288"/>
      <c r="B10" s="291"/>
      <c r="C10" s="293"/>
      <c r="D10" s="293"/>
      <c r="E10" s="294"/>
      <c r="F10" s="319" t="s">
        <v>37</v>
      </c>
      <c r="G10" s="320"/>
      <c r="H10" s="320"/>
      <c r="I10" s="320"/>
      <c r="J10" s="320"/>
      <c r="K10" s="314"/>
      <c r="L10" s="321" t="s">
        <v>47</v>
      </c>
      <c r="M10" s="323" t="s">
        <v>22</v>
      </c>
      <c r="N10" s="10"/>
      <c r="O10" s="11"/>
      <c r="P10" s="11"/>
      <c r="Q10" s="11"/>
      <c r="R10" s="11"/>
      <c r="S10" s="11"/>
      <c r="T10" s="11"/>
      <c r="U10" s="325" t="s">
        <v>39</v>
      </c>
      <c r="V10" s="327" t="s">
        <v>38</v>
      </c>
      <c r="W10" s="328"/>
      <c r="X10" s="328"/>
      <c r="Y10" s="328"/>
      <c r="Z10" s="329"/>
      <c r="AA10" s="274"/>
      <c r="AB10" s="275"/>
      <c r="AC10" s="275"/>
      <c r="AD10" s="276"/>
      <c r="AE10" s="283"/>
      <c r="AF10" s="284"/>
      <c r="AG10" s="284"/>
      <c r="AH10" s="285"/>
      <c r="XEG10" s="9">
        <v>5</v>
      </c>
      <c r="XEH10" s="9">
        <v>10</v>
      </c>
      <c r="XEI10" s="9">
        <v>20</v>
      </c>
    </row>
    <row r="11" spans="1:34 16361:16364" s="9" customFormat="1" ht="44.25" customHeight="1" x14ac:dyDescent="0.25">
      <c r="A11" s="289"/>
      <c r="B11" s="292"/>
      <c r="C11" s="290"/>
      <c r="D11" s="290"/>
      <c r="E11" s="295"/>
      <c r="F11" s="37" t="s">
        <v>8</v>
      </c>
      <c r="G11" s="38" t="s">
        <v>54</v>
      </c>
      <c r="H11" s="114" t="s">
        <v>69</v>
      </c>
      <c r="I11" s="39" t="s">
        <v>55</v>
      </c>
      <c r="J11" s="7" t="s">
        <v>10</v>
      </c>
      <c r="K11" s="315"/>
      <c r="L11" s="322"/>
      <c r="M11" s="324"/>
      <c r="N11" s="12"/>
      <c r="O11" s="12" t="s">
        <v>60</v>
      </c>
      <c r="P11" s="12" t="s">
        <v>61</v>
      </c>
      <c r="Q11" s="12" t="s">
        <v>59</v>
      </c>
      <c r="R11" s="12" t="s">
        <v>56</v>
      </c>
      <c r="S11" s="12" t="s">
        <v>57</v>
      </c>
      <c r="T11" s="12" t="s">
        <v>58</v>
      </c>
      <c r="U11" s="326"/>
      <c r="V11" s="13" t="s">
        <v>8</v>
      </c>
      <c r="W11" s="14" t="s">
        <v>54</v>
      </c>
      <c r="X11" s="5" t="s">
        <v>9</v>
      </c>
      <c r="Y11" s="15" t="s">
        <v>55</v>
      </c>
      <c r="Z11" s="40" t="s">
        <v>10</v>
      </c>
      <c r="AA11" s="47" t="s">
        <v>51</v>
      </c>
      <c r="AB11" s="16" t="s">
        <v>40</v>
      </c>
      <c r="AC11" s="112" t="s">
        <v>41</v>
      </c>
      <c r="AD11" s="113" t="s">
        <v>42</v>
      </c>
      <c r="AE11" s="45" t="s">
        <v>26</v>
      </c>
      <c r="AF11" s="17" t="s">
        <v>70</v>
      </c>
      <c r="AG11" s="18" t="s">
        <v>44</v>
      </c>
      <c r="AH11" s="46" t="s">
        <v>45</v>
      </c>
      <c r="XEG11" s="9" t="s">
        <v>11</v>
      </c>
      <c r="XEH11" s="9" t="s">
        <v>12</v>
      </c>
      <c r="XEI11" s="9" t="s">
        <v>9</v>
      </c>
      <c r="XEJ11" s="9" t="s">
        <v>8</v>
      </c>
    </row>
    <row r="12" spans="1:34 16361:16364" ht="66" customHeight="1" x14ac:dyDescent="0.25">
      <c r="A12" s="734" t="s">
        <v>284</v>
      </c>
      <c r="B12" s="735" t="s">
        <v>285</v>
      </c>
      <c r="C12" s="728" t="s">
        <v>286</v>
      </c>
      <c r="D12" s="731" t="s">
        <v>287</v>
      </c>
      <c r="E12" s="732" t="s">
        <v>288</v>
      </c>
      <c r="F12" s="251" t="s">
        <v>15</v>
      </c>
      <c r="G12" s="260" t="str">
        <f>IF(F12="(1) RARA VEZ","1", IF(F12="(2) IMPROBABLE","2",IF(F12="(3) POSIBLE","3",IF(F12="(4) PROBABLE","4",IF(F12="(5) CASI SEGURO","5","")))))</f>
        <v>3</v>
      </c>
      <c r="H12" s="235" t="s">
        <v>18</v>
      </c>
      <c r="I12" s="236" t="str">
        <f>IF(H12="(5) MODERADO","5", IF(H12="(10) MAYOR","10",IF(H12="(20) CATASTROFICO","20","")))</f>
        <v>5</v>
      </c>
      <c r="J12" s="298">
        <f>G12*I12</f>
        <v>15</v>
      </c>
      <c r="K12" s="724" t="s">
        <v>289</v>
      </c>
      <c r="L12" s="25" t="s">
        <v>6</v>
      </c>
      <c r="M12" s="139" t="s">
        <v>11</v>
      </c>
      <c r="N12" s="115">
        <f>IF(M12="SÍ",15,"0")</f>
        <v>15</v>
      </c>
      <c r="O12" s="242">
        <f>SUM(N12:N18)</f>
        <v>85</v>
      </c>
      <c r="P12" s="223">
        <f>IF(AND($O12&gt;=0,$O12&lt;=50),0,IF(AND($O12&gt;50,$O12&lt;=75),1,IF(AND($O12&gt;75,$O12&lt;=100),2,"")))</f>
        <v>2</v>
      </c>
      <c r="Q12" s="223">
        <f>$G12-$P12</f>
        <v>1</v>
      </c>
      <c r="R12" s="226">
        <f>IF($Q12&lt;=0,1,$Q12)</f>
        <v>1</v>
      </c>
      <c r="S12" s="223">
        <f>$I12-$P12</f>
        <v>3</v>
      </c>
      <c r="T12" s="226" t="str">
        <f>IF($S12=19,10,IF($S12=18,5,IF($S12=9,5,IF($S12=8,5,I12))))</f>
        <v>5</v>
      </c>
      <c r="U12" s="229" t="s">
        <v>8</v>
      </c>
      <c r="V12" s="232" t="str">
        <f>IF(AND($U12="PROBABILIDAD",$R12=1),$XEG$6,IF(AND($U12="PROBABILIDAD",$R12=2),$XEG$5,IF(AND($U12="PROBABILIDAD",$R12=3),$XEG$4,IF(AND($U12="PROBABILIDAD",$R12=4),$XEG$3,IF(AND($U12="PROBABILIDAD",$R12=5),$XEG$2,$F12)))))</f>
        <v>(1) RARA VEZ</v>
      </c>
      <c r="W12" s="265">
        <f>IF($U12="PROBABILIDAD",$R12,$G12)</f>
        <v>1</v>
      </c>
      <c r="X12" s="212" t="str">
        <f>IF(AND($U12="IMPACTO",$S12=18),$XEG$9,IF(AND($U12="IMPACTO",$S12=19),$XEH$9,IF(AND($U12="IMPACTO",$S12=20),$XEI$9,IF(AND($U12="IMPACTO",$S12&lt;10),$XEG$9,$H12))))</f>
        <v>(5) MODERADO</v>
      </c>
      <c r="Y12" s="215" t="str">
        <f>IF($U12="IMPACTO",$T12,$I12)</f>
        <v>5</v>
      </c>
      <c r="Z12" s="217">
        <f>+W12*Y12</f>
        <v>5</v>
      </c>
      <c r="AA12" s="714" t="s">
        <v>290</v>
      </c>
      <c r="AB12" s="711">
        <v>43739</v>
      </c>
      <c r="AC12" s="714" t="s">
        <v>291</v>
      </c>
      <c r="AD12" s="714" t="s">
        <v>292</v>
      </c>
      <c r="AE12" s="717">
        <v>43707</v>
      </c>
      <c r="AF12" s="720" t="s">
        <v>293</v>
      </c>
      <c r="AG12" s="723" t="s">
        <v>294</v>
      </c>
      <c r="AH12" s="727" t="s">
        <v>295</v>
      </c>
    </row>
    <row r="13" spans="1:34 16361:16364" ht="66" customHeight="1" x14ac:dyDescent="0.25">
      <c r="A13" s="715"/>
      <c r="B13" s="715"/>
      <c r="C13" s="729"/>
      <c r="D13" s="729"/>
      <c r="E13" s="709"/>
      <c r="F13" s="251"/>
      <c r="G13" s="260"/>
      <c r="H13" s="235"/>
      <c r="I13" s="236"/>
      <c r="J13" s="298"/>
      <c r="K13" s="715"/>
      <c r="L13" s="26" t="s">
        <v>7</v>
      </c>
      <c r="M13" s="139" t="s">
        <v>11</v>
      </c>
      <c r="N13" s="117">
        <f>IF(M13="SÍ",5,"0")</f>
        <v>5</v>
      </c>
      <c r="O13" s="236"/>
      <c r="P13" s="224"/>
      <c r="Q13" s="224"/>
      <c r="R13" s="227"/>
      <c r="S13" s="224"/>
      <c r="T13" s="227"/>
      <c r="U13" s="230"/>
      <c r="V13" s="233"/>
      <c r="W13" s="266"/>
      <c r="X13" s="213"/>
      <c r="Y13" s="215"/>
      <c r="Z13" s="218"/>
      <c r="AA13" s="715"/>
      <c r="AB13" s="712"/>
      <c r="AC13" s="715"/>
      <c r="AD13" s="715"/>
      <c r="AE13" s="718"/>
      <c r="AF13" s="721"/>
      <c r="AG13" s="721"/>
      <c r="AH13" s="709"/>
    </row>
    <row r="14" spans="1:34 16361:16364" ht="66" customHeight="1" x14ac:dyDescent="0.25">
      <c r="A14" s="715"/>
      <c r="B14" s="715"/>
      <c r="C14" s="729"/>
      <c r="D14" s="729"/>
      <c r="E14" s="709"/>
      <c r="F14" s="251"/>
      <c r="G14" s="260"/>
      <c r="H14" s="235"/>
      <c r="I14" s="236"/>
      <c r="J14" s="263" t="str">
        <f>IF(AND(J12&gt;=5,J12&lt;=10),"BAJA",IF(AND(J12&gt;=15,J12&lt;=25),"MODERADA",IF(AND(J12&gt;=30,J12&lt;=50),"ALTA",IF(AND(J12&gt;=60,J12&lt;=100),"EXTREMA",""))))</f>
        <v>MODERADA</v>
      </c>
      <c r="K14" s="715"/>
      <c r="L14" s="27" t="s">
        <v>3</v>
      </c>
      <c r="M14" s="139" t="s">
        <v>12</v>
      </c>
      <c r="N14" s="117" t="str">
        <f>IF(M14="SÍ",15,"0")</f>
        <v>0</v>
      </c>
      <c r="O14" s="236"/>
      <c r="P14" s="224"/>
      <c r="Q14" s="224"/>
      <c r="R14" s="227"/>
      <c r="S14" s="224"/>
      <c r="T14" s="227"/>
      <c r="U14" s="230"/>
      <c r="V14" s="233"/>
      <c r="W14" s="266"/>
      <c r="X14" s="213"/>
      <c r="Y14" s="215"/>
      <c r="Z14" s="222" t="str">
        <f>IF(AND($Z12&gt;=5,$Z12&lt;=10),"BAJA",IF(AND($Z12&gt;=15,$Z12&lt;=25),"MODERADA",IF(AND($Z12&gt;=30,$Z12&lt;=50),"ALTA",IF(AND($Z12&gt;=60,$Z12&lt;=100),"EXTREMA",""))))</f>
        <v>BAJA</v>
      </c>
      <c r="AA14" s="715"/>
      <c r="AB14" s="712"/>
      <c r="AC14" s="715"/>
      <c r="AD14" s="715"/>
      <c r="AE14" s="718"/>
      <c r="AF14" s="721"/>
      <c r="AG14" s="721"/>
      <c r="AH14" s="709"/>
    </row>
    <row r="15" spans="1:34 16361:16364" ht="66" customHeight="1" x14ac:dyDescent="0.25">
      <c r="A15" s="715"/>
      <c r="B15" s="715"/>
      <c r="C15" s="729"/>
      <c r="D15" s="729"/>
      <c r="E15" s="709"/>
      <c r="F15" s="251"/>
      <c r="G15" s="260"/>
      <c r="H15" s="235"/>
      <c r="I15" s="236"/>
      <c r="J15" s="263"/>
      <c r="K15" s="715"/>
      <c r="L15" s="27" t="s">
        <v>4</v>
      </c>
      <c r="M15" s="139" t="s">
        <v>11</v>
      </c>
      <c r="N15" s="117">
        <f>IF(M15="SÍ",10,"0")</f>
        <v>10</v>
      </c>
      <c r="O15" s="236"/>
      <c r="P15" s="224"/>
      <c r="Q15" s="224"/>
      <c r="R15" s="227"/>
      <c r="S15" s="224"/>
      <c r="T15" s="227"/>
      <c r="U15" s="230"/>
      <c r="V15" s="233"/>
      <c r="W15" s="266"/>
      <c r="X15" s="213"/>
      <c r="Y15" s="215"/>
      <c r="Z15" s="222"/>
      <c r="AA15" s="715"/>
      <c r="AB15" s="712"/>
      <c r="AC15" s="715"/>
      <c r="AD15" s="715"/>
      <c r="AE15" s="718"/>
      <c r="AF15" s="721"/>
      <c r="AG15" s="721"/>
      <c r="AH15" s="709"/>
    </row>
    <row r="16" spans="1:34 16361:16364" ht="66" customHeight="1" x14ac:dyDescent="0.25">
      <c r="A16" s="715"/>
      <c r="B16" s="715"/>
      <c r="C16" s="729"/>
      <c r="D16" s="729"/>
      <c r="E16" s="709"/>
      <c r="F16" s="251"/>
      <c r="G16" s="260"/>
      <c r="H16" s="235"/>
      <c r="I16" s="236"/>
      <c r="J16" s="263"/>
      <c r="K16" s="715"/>
      <c r="L16" s="26" t="s">
        <v>31</v>
      </c>
      <c r="M16" s="140" t="s">
        <v>11</v>
      </c>
      <c r="N16" s="117">
        <f>IF(M16="SÍ",15,"0")</f>
        <v>15</v>
      </c>
      <c r="O16" s="236"/>
      <c r="P16" s="224"/>
      <c r="Q16" s="224"/>
      <c r="R16" s="227"/>
      <c r="S16" s="224"/>
      <c r="T16" s="227"/>
      <c r="U16" s="230"/>
      <c r="V16" s="233"/>
      <c r="W16" s="266"/>
      <c r="X16" s="213"/>
      <c r="Y16" s="215"/>
      <c r="Z16" s="222"/>
      <c r="AA16" s="715"/>
      <c r="AB16" s="712"/>
      <c r="AC16" s="715"/>
      <c r="AD16" s="715"/>
      <c r="AE16" s="718"/>
      <c r="AF16" s="721"/>
      <c r="AG16" s="721"/>
      <c r="AH16" s="709"/>
    </row>
    <row r="17" spans="1:34" ht="30" x14ac:dyDescent="0.25">
      <c r="A17" s="715"/>
      <c r="B17" s="715"/>
      <c r="C17" s="729"/>
      <c r="D17" s="729"/>
      <c r="E17" s="709"/>
      <c r="F17" s="251"/>
      <c r="G17" s="260"/>
      <c r="H17" s="235"/>
      <c r="I17" s="236"/>
      <c r="J17" s="263"/>
      <c r="K17" s="715"/>
      <c r="L17" s="26" t="s">
        <v>5</v>
      </c>
      <c r="M17" s="139" t="s">
        <v>11</v>
      </c>
      <c r="N17" s="117">
        <f>IF(M17="SÍ",10,"0")</f>
        <v>10</v>
      </c>
      <c r="O17" s="236"/>
      <c r="P17" s="224"/>
      <c r="Q17" s="224"/>
      <c r="R17" s="227"/>
      <c r="S17" s="224"/>
      <c r="T17" s="227"/>
      <c r="U17" s="230"/>
      <c r="V17" s="233"/>
      <c r="W17" s="266"/>
      <c r="X17" s="213"/>
      <c r="Y17" s="215"/>
      <c r="Z17" s="222"/>
      <c r="AA17" s="715"/>
      <c r="AB17" s="712"/>
      <c r="AC17" s="715"/>
      <c r="AD17" s="715"/>
      <c r="AE17" s="718"/>
      <c r="AF17" s="721"/>
      <c r="AG17" s="721"/>
      <c r="AH17" s="709"/>
    </row>
    <row r="18" spans="1:34" ht="30" x14ac:dyDescent="0.25">
      <c r="A18" s="715"/>
      <c r="B18" s="715"/>
      <c r="C18" s="730"/>
      <c r="D18" s="730"/>
      <c r="E18" s="733"/>
      <c r="F18" s="259"/>
      <c r="G18" s="261"/>
      <c r="H18" s="262"/>
      <c r="I18" s="236"/>
      <c r="J18" s="264"/>
      <c r="K18" s="725"/>
      <c r="L18" s="28" t="s">
        <v>30</v>
      </c>
      <c r="M18" s="139" t="s">
        <v>11</v>
      </c>
      <c r="N18" s="117">
        <f>IF(M18="SÍ",30,"0")</f>
        <v>30</v>
      </c>
      <c r="O18" s="236"/>
      <c r="P18" s="224"/>
      <c r="Q18" s="224"/>
      <c r="R18" s="227"/>
      <c r="S18" s="224"/>
      <c r="T18" s="227"/>
      <c r="U18" s="230"/>
      <c r="V18" s="234"/>
      <c r="W18" s="267"/>
      <c r="X18" s="214"/>
      <c r="Y18" s="215"/>
      <c r="Z18" s="222"/>
      <c r="AA18" s="725"/>
      <c r="AB18" s="712"/>
      <c r="AC18" s="725"/>
      <c r="AD18" s="725"/>
      <c r="AE18" s="718"/>
      <c r="AF18" s="721"/>
      <c r="AG18" s="721"/>
      <c r="AH18" s="709"/>
    </row>
    <row r="19" spans="1:34" ht="30" customHeight="1" x14ac:dyDescent="0.25">
      <c r="A19" s="715"/>
      <c r="B19" s="715"/>
      <c r="C19" s="728" t="s">
        <v>296</v>
      </c>
      <c r="D19" s="731" t="s">
        <v>297</v>
      </c>
      <c r="E19" s="732" t="s">
        <v>298</v>
      </c>
      <c r="F19" s="251" t="s">
        <v>13</v>
      </c>
      <c r="G19" s="248" t="str">
        <f>IF(F19="(1) RARA VEZ","1", IF(F19="(2) IMPROBABLE","2",IF(F19="(3) POSIBLE","3",IF(F19="(4) PROBABLE","4",IF(F19="(5) CASI SEGURO","5","")))))</f>
        <v>1</v>
      </c>
      <c r="H19" s="235" t="s">
        <v>18</v>
      </c>
      <c r="I19" s="236" t="str">
        <f>IF(H19="(5) MODERADO","5", IF(H19="(10) MAYOR","10",IF(H19="(20) CATASTROFICO","20","")))</f>
        <v>5</v>
      </c>
      <c r="J19" s="513">
        <f>G19*I19</f>
        <v>5</v>
      </c>
      <c r="K19" s="724" t="s">
        <v>299</v>
      </c>
      <c r="L19" s="25" t="s">
        <v>6</v>
      </c>
      <c r="M19" s="139" t="s">
        <v>11</v>
      </c>
      <c r="N19" s="115">
        <f>IF(M19="SÍ",15,"0")</f>
        <v>15</v>
      </c>
      <c r="O19" s="242">
        <f>SUM(N19:N25)</f>
        <v>85</v>
      </c>
      <c r="P19" s="223">
        <f>IF(AND($O19&gt;=0,$O19&lt;=50),0,IF(AND($O19&gt;50,$O19&lt;=75),1,IF(AND($O19&gt;75,$O19&lt;=100),2,"")))</f>
        <v>2</v>
      </c>
      <c r="Q19" s="223">
        <f>$G19-$P19</f>
        <v>-1</v>
      </c>
      <c r="R19" s="226">
        <f>IF($Q19&lt;=0,1,$Q19)</f>
        <v>1</v>
      </c>
      <c r="S19" s="223">
        <f>$I19-$P19</f>
        <v>3</v>
      </c>
      <c r="T19" s="226" t="str">
        <f>IF($S19=19,10,IF($S19=18,5,IF($S19=9,5,IF($S19=8,5,I19))))</f>
        <v>5</v>
      </c>
      <c r="U19" s="229" t="s">
        <v>8</v>
      </c>
      <c r="V19" s="232" t="str">
        <f>IF(AND($U19="PROBABILIDAD",$R19=1),$XEG$6,IF(AND($U19="PROBABILIDAD",$R19=2),$XEG$5,IF(AND($U19="PROBABILIDAD",$R19=3),$XEG$4,IF(AND($U19="PROBABILIDAD",$R19=4),$XEG$3,IF(AND($U19="PROBABILIDAD",$R19=5),$XEG$2,$F19)))))</f>
        <v>(1) RARA VEZ</v>
      </c>
      <c r="W19" s="209">
        <f>IF($U19="PROBABILIDAD",$R19,$G19)</f>
        <v>1</v>
      </c>
      <c r="X19" s="212" t="str">
        <f>IF(AND($U19="IMPACTO",$S19=18),$XEG$9,IF(AND($U19="IMPACTO",$S19=19),$XEH$9,IF(AND($U19="IMPACTO",$S19=20),$XEI$9,IF(AND($U19="IMPACTO",$S19&lt;10),$XEG$9,$H19))))</f>
        <v>(5) MODERADO</v>
      </c>
      <c r="Y19" s="215" t="str">
        <f>IF($U19="IMPACTO",$T19,$I19)</f>
        <v>5</v>
      </c>
      <c r="Z19" s="217">
        <f>+W19*Y19</f>
        <v>5</v>
      </c>
      <c r="AA19" s="714" t="s">
        <v>300</v>
      </c>
      <c r="AB19" s="711">
        <v>43739</v>
      </c>
      <c r="AC19" s="714" t="s">
        <v>301</v>
      </c>
      <c r="AD19" s="714" t="s">
        <v>302</v>
      </c>
      <c r="AE19" s="726">
        <v>43707</v>
      </c>
      <c r="AF19" s="720" t="s">
        <v>303</v>
      </c>
      <c r="AG19" s="720" t="s">
        <v>304</v>
      </c>
      <c r="AH19" s="727" t="s">
        <v>305</v>
      </c>
    </row>
    <row r="20" spans="1:34" ht="30" x14ac:dyDescent="0.25">
      <c r="A20" s="715"/>
      <c r="B20" s="715"/>
      <c r="C20" s="729"/>
      <c r="D20" s="729"/>
      <c r="E20" s="709"/>
      <c r="F20" s="251"/>
      <c r="G20" s="248"/>
      <c r="H20" s="235"/>
      <c r="I20" s="236"/>
      <c r="J20" s="514"/>
      <c r="K20" s="715"/>
      <c r="L20" s="26" t="s">
        <v>7</v>
      </c>
      <c r="M20" s="139" t="s">
        <v>11</v>
      </c>
      <c r="N20" s="117">
        <f>IF(M20="SÍ",5,"0")</f>
        <v>5</v>
      </c>
      <c r="O20" s="236"/>
      <c r="P20" s="224"/>
      <c r="Q20" s="224"/>
      <c r="R20" s="227"/>
      <c r="S20" s="224"/>
      <c r="T20" s="227"/>
      <c r="U20" s="230"/>
      <c r="V20" s="233"/>
      <c r="W20" s="210"/>
      <c r="X20" s="213"/>
      <c r="Y20" s="215"/>
      <c r="Z20" s="218"/>
      <c r="AA20" s="715"/>
      <c r="AB20" s="712"/>
      <c r="AC20" s="715"/>
      <c r="AD20" s="715"/>
      <c r="AE20" s="718"/>
      <c r="AF20" s="721"/>
      <c r="AG20" s="721"/>
      <c r="AH20" s="709"/>
    </row>
    <row r="21" spans="1:34" x14ac:dyDescent="0.25">
      <c r="A21" s="715"/>
      <c r="B21" s="715"/>
      <c r="C21" s="729"/>
      <c r="D21" s="729"/>
      <c r="E21" s="709"/>
      <c r="F21" s="251"/>
      <c r="G21" s="248"/>
      <c r="H21" s="235"/>
      <c r="I21" s="236"/>
      <c r="J21" s="263" t="str">
        <f>IF(AND(J19&gt;=5,J19&lt;=10),"BAJA",IF(AND(J19&gt;=15,J19&lt;=25),"MODERADA",IF(AND(J19&gt;=30,J19&lt;=50),"ALTA",IF(AND(J19&gt;=60,J19&lt;=100),"EXTREMA",""))))</f>
        <v>BAJA</v>
      </c>
      <c r="K21" s="715"/>
      <c r="L21" s="27" t="s">
        <v>3</v>
      </c>
      <c r="M21" s="139" t="s">
        <v>12</v>
      </c>
      <c r="N21" s="117" t="str">
        <f>IF(M21="SÍ",15,"0")</f>
        <v>0</v>
      </c>
      <c r="O21" s="236"/>
      <c r="P21" s="224"/>
      <c r="Q21" s="224"/>
      <c r="R21" s="227"/>
      <c r="S21" s="224"/>
      <c r="T21" s="227"/>
      <c r="U21" s="230"/>
      <c r="V21" s="233"/>
      <c r="W21" s="210"/>
      <c r="X21" s="213"/>
      <c r="Y21" s="215"/>
      <c r="Z21" s="222" t="str">
        <f>IF(AND($Z19&gt;=5,$Z19&lt;=10),"BAJA",IF(AND($Z19&gt;=15,$Z19&lt;=25),"MODERADA",IF(AND($Z19&gt;=30,$Z19&lt;=50),"ALTA",IF(AND($Z19&gt;=60,$Z19&lt;=100),"EXTREMA",""))))</f>
        <v>BAJA</v>
      </c>
      <c r="AA21" s="715"/>
      <c r="AB21" s="712"/>
      <c r="AC21" s="715"/>
      <c r="AD21" s="715"/>
      <c r="AE21" s="718"/>
      <c r="AF21" s="721"/>
      <c r="AG21" s="721"/>
      <c r="AH21" s="709"/>
    </row>
    <row r="22" spans="1:34" x14ac:dyDescent="0.25">
      <c r="A22" s="715"/>
      <c r="B22" s="715"/>
      <c r="C22" s="729"/>
      <c r="D22" s="729"/>
      <c r="E22" s="709"/>
      <c r="F22" s="251"/>
      <c r="G22" s="248"/>
      <c r="H22" s="235"/>
      <c r="I22" s="236"/>
      <c r="J22" s="263"/>
      <c r="K22" s="715"/>
      <c r="L22" s="27" t="s">
        <v>4</v>
      </c>
      <c r="M22" s="139" t="s">
        <v>11</v>
      </c>
      <c r="N22" s="117">
        <f>IF(M22="SÍ",10,"0")</f>
        <v>10</v>
      </c>
      <c r="O22" s="236"/>
      <c r="P22" s="224"/>
      <c r="Q22" s="224"/>
      <c r="R22" s="227"/>
      <c r="S22" s="224"/>
      <c r="T22" s="227"/>
      <c r="U22" s="230"/>
      <c r="V22" s="233"/>
      <c r="W22" s="210"/>
      <c r="X22" s="213"/>
      <c r="Y22" s="215"/>
      <c r="Z22" s="222"/>
      <c r="AA22" s="715"/>
      <c r="AB22" s="712"/>
      <c r="AC22" s="715"/>
      <c r="AD22" s="715"/>
      <c r="AE22" s="718"/>
      <c r="AF22" s="721"/>
      <c r="AG22" s="721"/>
      <c r="AH22" s="709"/>
    </row>
    <row r="23" spans="1:34" ht="30" x14ac:dyDescent="0.25">
      <c r="A23" s="715"/>
      <c r="B23" s="715"/>
      <c r="C23" s="729"/>
      <c r="D23" s="729"/>
      <c r="E23" s="709"/>
      <c r="F23" s="251"/>
      <c r="G23" s="248"/>
      <c r="H23" s="235"/>
      <c r="I23" s="236"/>
      <c r="J23" s="263"/>
      <c r="K23" s="715"/>
      <c r="L23" s="26" t="s">
        <v>31</v>
      </c>
      <c r="M23" s="139" t="s">
        <v>11</v>
      </c>
      <c r="N23" s="117">
        <f>IF(M23="SÍ",15,"0")</f>
        <v>15</v>
      </c>
      <c r="O23" s="236"/>
      <c r="P23" s="224"/>
      <c r="Q23" s="224"/>
      <c r="R23" s="227"/>
      <c r="S23" s="224"/>
      <c r="T23" s="227"/>
      <c r="U23" s="230"/>
      <c r="V23" s="233"/>
      <c r="W23" s="210"/>
      <c r="X23" s="213"/>
      <c r="Y23" s="215"/>
      <c r="Z23" s="222"/>
      <c r="AA23" s="715"/>
      <c r="AB23" s="712"/>
      <c r="AC23" s="715"/>
      <c r="AD23" s="715"/>
      <c r="AE23" s="718"/>
      <c r="AF23" s="721"/>
      <c r="AG23" s="721"/>
      <c r="AH23" s="709"/>
    </row>
    <row r="24" spans="1:34" ht="30" x14ac:dyDescent="0.25">
      <c r="A24" s="715"/>
      <c r="B24" s="715"/>
      <c r="C24" s="729"/>
      <c r="D24" s="729"/>
      <c r="E24" s="709"/>
      <c r="F24" s="251"/>
      <c r="G24" s="248"/>
      <c r="H24" s="235"/>
      <c r="I24" s="236"/>
      <c r="J24" s="263"/>
      <c r="K24" s="715"/>
      <c r="L24" s="26" t="s">
        <v>5</v>
      </c>
      <c r="M24" s="139" t="s">
        <v>11</v>
      </c>
      <c r="N24" s="117">
        <f>IF(M24="SÍ",10,"0")</f>
        <v>10</v>
      </c>
      <c r="O24" s="236"/>
      <c r="P24" s="224"/>
      <c r="Q24" s="224"/>
      <c r="R24" s="227"/>
      <c r="S24" s="224"/>
      <c r="T24" s="227"/>
      <c r="U24" s="230"/>
      <c r="V24" s="233"/>
      <c r="W24" s="210"/>
      <c r="X24" s="213"/>
      <c r="Y24" s="215"/>
      <c r="Z24" s="222"/>
      <c r="AA24" s="715"/>
      <c r="AB24" s="712"/>
      <c r="AC24" s="715"/>
      <c r="AD24" s="715"/>
      <c r="AE24" s="718"/>
      <c r="AF24" s="721"/>
      <c r="AG24" s="721"/>
      <c r="AH24" s="709"/>
    </row>
    <row r="25" spans="1:34" ht="30" x14ac:dyDescent="0.25">
      <c r="A25" s="715"/>
      <c r="B25" s="715"/>
      <c r="C25" s="730"/>
      <c r="D25" s="730"/>
      <c r="E25" s="733"/>
      <c r="F25" s="259"/>
      <c r="G25" s="257"/>
      <c r="H25" s="262"/>
      <c r="I25" s="236"/>
      <c r="J25" s="264"/>
      <c r="K25" s="725"/>
      <c r="L25" s="28" t="s">
        <v>30</v>
      </c>
      <c r="M25" s="139" t="s">
        <v>11</v>
      </c>
      <c r="N25" s="117">
        <f>IF(M25="SÍ",30,"0")</f>
        <v>30</v>
      </c>
      <c r="O25" s="236"/>
      <c r="P25" s="224"/>
      <c r="Q25" s="224"/>
      <c r="R25" s="227"/>
      <c r="S25" s="224"/>
      <c r="T25" s="227"/>
      <c r="U25" s="230"/>
      <c r="V25" s="234"/>
      <c r="W25" s="211"/>
      <c r="X25" s="214"/>
      <c r="Y25" s="215"/>
      <c r="Z25" s="222"/>
      <c r="AA25" s="725"/>
      <c r="AB25" s="712"/>
      <c r="AC25" s="725"/>
      <c r="AD25" s="725"/>
      <c r="AE25" s="718"/>
      <c r="AF25" s="721"/>
      <c r="AG25" s="721"/>
      <c r="AH25" s="709"/>
    </row>
    <row r="26" spans="1:34" ht="30" customHeight="1" x14ac:dyDescent="0.25">
      <c r="A26" s="715"/>
      <c r="B26" s="715"/>
      <c r="C26" s="728" t="s">
        <v>306</v>
      </c>
      <c r="D26" s="737" t="s">
        <v>307</v>
      </c>
      <c r="E26" s="732" t="s">
        <v>308</v>
      </c>
      <c r="F26" s="251" t="s">
        <v>16</v>
      </c>
      <c r="G26" s="248" t="str">
        <f>IF(F26="(1) RARA VEZ","1", IF(F26="(2) IMPROBABLE","2",IF(F26="(3) POSIBLE","3",IF(F26="(4) PROBABLE","4",IF(F26="(5) CASI SEGURO","5","")))))</f>
        <v>4</v>
      </c>
      <c r="H26" s="235" t="s">
        <v>20</v>
      </c>
      <c r="I26" s="236" t="str">
        <f>IF(H26="(5) MODERADO","5", IF(H26="(10) MAYOR","10",IF(H26="(20) CATASTROFICO","20","")))</f>
        <v>10</v>
      </c>
      <c r="J26" s="298">
        <f>+G26*I26</f>
        <v>40</v>
      </c>
      <c r="K26" s="724" t="s">
        <v>309</v>
      </c>
      <c r="L26" s="25" t="s">
        <v>6</v>
      </c>
      <c r="M26" s="139" t="s">
        <v>11</v>
      </c>
      <c r="N26" s="115">
        <f>IF(M26="SÍ",15,"0")</f>
        <v>15</v>
      </c>
      <c r="O26" s="242">
        <f>SUM(N26:N32)</f>
        <v>80</v>
      </c>
      <c r="P26" s="223">
        <f>IF(AND($O26&gt;=0,$O26&lt;=50),0,IF(AND($O26&gt;50,$O26&lt;=75),1,IF(AND($O26&gt;75,$O26&lt;=100),2,"")))</f>
        <v>2</v>
      </c>
      <c r="Q26" s="223">
        <f>$G26-$P26</f>
        <v>2</v>
      </c>
      <c r="R26" s="226">
        <f>IF($Q26&lt;=0,1,$Q26)</f>
        <v>2</v>
      </c>
      <c r="S26" s="223">
        <f>$I26-$P26</f>
        <v>8</v>
      </c>
      <c r="T26" s="226">
        <f>IF($S26=19,10,IF($S26=18,5,IF($S26=9,5,IF($S26=8,5,I26))))</f>
        <v>5</v>
      </c>
      <c r="U26" s="229" t="s">
        <v>9</v>
      </c>
      <c r="V26" s="232" t="str">
        <f>IF(AND($U26="PROBABILIDAD",$R26=1),$XEG$6,IF(AND($U26="PROBABILIDAD",$R26=2),$XEG$5,IF(AND($U26="PROBABILIDAD",$R26=3),$XEG$4,IF(AND($U26="PROBABILIDAD",$R26=4),$XEG$3,IF(AND($U26="PROBABILIDAD",$R26=5),$XEG$2,$F26)))))</f>
        <v>(4) PROBABLE</v>
      </c>
      <c r="W26" s="210" t="str">
        <f>IF($U26="PROBABILIDAD",$R26,$G26)</f>
        <v>4</v>
      </c>
      <c r="X26" s="212" t="str">
        <f>IF(AND($U26="IMPACTO",$S26=18),$XEG$9,IF(AND($U26="IMPACTO",$S26=19),$XEH$9,IF(AND($U26="IMPACTO",$S26=20),$XEI$9,IF(AND($U26="IMPACTO",$S26&lt;10),$XEG$9,$H26))))</f>
        <v>(5) MODERADO</v>
      </c>
      <c r="Y26" s="215">
        <f>IF($U26="IMPACTO",$T26,$I26)</f>
        <v>5</v>
      </c>
      <c r="Z26" s="217">
        <f>+W26*Y26</f>
        <v>20</v>
      </c>
      <c r="AA26" s="714" t="s">
        <v>310</v>
      </c>
      <c r="AB26" s="711">
        <v>43739</v>
      </c>
      <c r="AC26" s="714" t="s">
        <v>311</v>
      </c>
      <c r="AD26" s="714" t="s">
        <v>312</v>
      </c>
      <c r="AE26" s="717">
        <v>43707</v>
      </c>
      <c r="AF26" s="720" t="s">
        <v>313</v>
      </c>
      <c r="AG26" s="723" t="s">
        <v>314</v>
      </c>
      <c r="AH26" s="708" t="s">
        <v>315</v>
      </c>
    </row>
    <row r="27" spans="1:34" ht="30" x14ac:dyDescent="0.25">
      <c r="A27" s="715"/>
      <c r="B27" s="715"/>
      <c r="C27" s="729"/>
      <c r="D27" s="729"/>
      <c r="E27" s="709"/>
      <c r="F27" s="251"/>
      <c r="G27" s="248"/>
      <c r="H27" s="235"/>
      <c r="I27" s="236"/>
      <c r="J27" s="298"/>
      <c r="K27" s="715"/>
      <c r="L27" s="26" t="s">
        <v>7</v>
      </c>
      <c r="M27" s="139" t="s">
        <v>12</v>
      </c>
      <c r="N27" s="117" t="str">
        <f>IF(M27="SÍ",5,"0")</f>
        <v>0</v>
      </c>
      <c r="O27" s="236"/>
      <c r="P27" s="224"/>
      <c r="Q27" s="224"/>
      <c r="R27" s="227"/>
      <c r="S27" s="224"/>
      <c r="T27" s="227"/>
      <c r="U27" s="230"/>
      <c r="V27" s="233"/>
      <c r="W27" s="210"/>
      <c r="X27" s="213"/>
      <c r="Y27" s="215"/>
      <c r="Z27" s="218"/>
      <c r="AA27" s="715"/>
      <c r="AB27" s="712"/>
      <c r="AC27" s="715"/>
      <c r="AD27" s="715"/>
      <c r="AE27" s="718"/>
      <c r="AF27" s="721"/>
      <c r="AG27" s="721"/>
      <c r="AH27" s="709"/>
    </row>
    <row r="28" spans="1:34" x14ac:dyDescent="0.25">
      <c r="A28" s="715"/>
      <c r="B28" s="715"/>
      <c r="C28" s="729"/>
      <c r="D28" s="729"/>
      <c r="E28" s="709"/>
      <c r="F28" s="251"/>
      <c r="G28" s="248"/>
      <c r="H28" s="235"/>
      <c r="I28" s="236"/>
      <c r="J28" s="263" t="str">
        <f>IF(AND(J26&gt;=5,J26&lt;=10),"BAJA",IF(AND(J26&gt;=15,J26&lt;=25),"MODERADA",IF(AND(J26&gt;=30,J26&lt;=50),"ALTA",IF(AND(J26&gt;=60,J26&lt;=100),"EXTREMA",""))))</f>
        <v>ALTA</v>
      </c>
      <c r="K28" s="715"/>
      <c r="L28" s="27" t="s">
        <v>3</v>
      </c>
      <c r="M28" s="139" t="s">
        <v>12</v>
      </c>
      <c r="N28" s="117" t="str">
        <f>IF(M28="SÍ",15,"0")</f>
        <v>0</v>
      </c>
      <c r="O28" s="236"/>
      <c r="P28" s="224"/>
      <c r="Q28" s="224"/>
      <c r="R28" s="227"/>
      <c r="S28" s="224"/>
      <c r="T28" s="227"/>
      <c r="U28" s="230"/>
      <c r="V28" s="233"/>
      <c r="W28" s="210"/>
      <c r="X28" s="213"/>
      <c r="Y28" s="215"/>
      <c r="Z28" s="222" t="str">
        <f>IF(AND($Z26&gt;=5,$Z26&lt;=10),"BAJA",IF(AND($Z26&gt;=15,$Z26&lt;=25),"MODERADA",IF(AND($Z26&gt;=30,$Z26&lt;=50),"ALTA",IF(AND($Z26&gt;=60,$Z26&lt;=100),"EXTREMA",""))))</f>
        <v>MODERADA</v>
      </c>
      <c r="AA28" s="715"/>
      <c r="AB28" s="712"/>
      <c r="AC28" s="715"/>
      <c r="AD28" s="715"/>
      <c r="AE28" s="718"/>
      <c r="AF28" s="721"/>
      <c r="AG28" s="721"/>
      <c r="AH28" s="709"/>
    </row>
    <row r="29" spans="1:34" x14ac:dyDescent="0.25">
      <c r="A29" s="715"/>
      <c r="B29" s="715"/>
      <c r="C29" s="729"/>
      <c r="D29" s="729"/>
      <c r="E29" s="709"/>
      <c r="F29" s="251"/>
      <c r="G29" s="248"/>
      <c r="H29" s="235"/>
      <c r="I29" s="236"/>
      <c r="J29" s="263"/>
      <c r="K29" s="715"/>
      <c r="L29" s="27" t="s">
        <v>4</v>
      </c>
      <c r="M29" s="139" t="s">
        <v>11</v>
      </c>
      <c r="N29" s="117">
        <f>IF(M29="SÍ",10,"0")</f>
        <v>10</v>
      </c>
      <c r="O29" s="236"/>
      <c r="P29" s="224"/>
      <c r="Q29" s="224"/>
      <c r="R29" s="227"/>
      <c r="S29" s="224"/>
      <c r="T29" s="227"/>
      <c r="U29" s="230"/>
      <c r="V29" s="233"/>
      <c r="W29" s="210"/>
      <c r="X29" s="213"/>
      <c r="Y29" s="215"/>
      <c r="Z29" s="222"/>
      <c r="AA29" s="715"/>
      <c r="AB29" s="712"/>
      <c r="AC29" s="715"/>
      <c r="AD29" s="715"/>
      <c r="AE29" s="718"/>
      <c r="AF29" s="721"/>
      <c r="AG29" s="721"/>
      <c r="AH29" s="709"/>
    </row>
    <row r="30" spans="1:34" ht="30" x14ac:dyDescent="0.25">
      <c r="A30" s="715"/>
      <c r="B30" s="715"/>
      <c r="C30" s="729"/>
      <c r="D30" s="729"/>
      <c r="E30" s="709"/>
      <c r="F30" s="251"/>
      <c r="G30" s="248"/>
      <c r="H30" s="235"/>
      <c r="I30" s="236"/>
      <c r="J30" s="263"/>
      <c r="K30" s="715"/>
      <c r="L30" s="26" t="s">
        <v>31</v>
      </c>
      <c r="M30" s="139" t="s">
        <v>11</v>
      </c>
      <c r="N30" s="117">
        <f>IF(M30="SÍ",15,"0")</f>
        <v>15</v>
      </c>
      <c r="O30" s="236"/>
      <c r="P30" s="224"/>
      <c r="Q30" s="224"/>
      <c r="R30" s="227"/>
      <c r="S30" s="224"/>
      <c r="T30" s="227"/>
      <c r="U30" s="230"/>
      <c r="V30" s="233"/>
      <c r="W30" s="210"/>
      <c r="X30" s="213"/>
      <c r="Y30" s="215"/>
      <c r="Z30" s="222"/>
      <c r="AA30" s="715"/>
      <c r="AB30" s="712"/>
      <c r="AC30" s="715"/>
      <c r="AD30" s="715"/>
      <c r="AE30" s="718"/>
      <c r="AF30" s="721"/>
      <c r="AG30" s="721"/>
      <c r="AH30" s="709"/>
    </row>
    <row r="31" spans="1:34" ht="30" x14ac:dyDescent="0.25">
      <c r="A31" s="715"/>
      <c r="B31" s="715"/>
      <c r="C31" s="729"/>
      <c r="D31" s="729"/>
      <c r="E31" s="709"/>
      <c r="F31" s="251"/>
      <c r="G31" s="248"/>
      <c r="H31" s="235"/>
      <c r="I31" s="236"/>
      <c r="J31" s="263"/>
      <c r="K31" s="715"/>
      <c r="L31" s="26" t="s">
        <v>5</v>
      </c>
      <c r="M31" s="139" t="s">
        <v>11</v>
      </c>
      <c r="N31" s="117">
        <f>IF(M31="SÍ",10,"0")</f>
        <v>10</v>
      </c>
      <c r="O31" s="236"/>
      <c r="P31" s="224"/>
      <c r="Q31" s="224"/>
      <c r="R31" s="227"/>
      <c r="S31" s="224"/>
      <c r="T31" s="227"/>
      <c r="U31" s="230"/>
      <c r="V31" s="233"/>
      <c r="W31" s="210"/>
      <c r="X31" s="213"/>
      <c r="Y31" s="215"/>
      <c r="Z31" s="222"/>
      <c r="AA31" s="715"/>
      <c r="AB31" s="712"/>
      <c r="AC31" s="715"/>
      <c r="AD31" s="715"/>
      <c r="AE31" s="718"/>
      <c r="AF31" s="721"/>
      <c r="AG31" s="721"/>
      <c r="AH31" s="709"/>
    </row>
    <row r="32" spans="1:34" ht="30" x14ac:dyDescent="0.25">
      <c r="A32" s="716"/>
      <c r="B32" s="716"/>
      <c r="C32" s="736"/>
      <c r="D32" s="736"/>
      <c r="E32" s="710"/>
      <c r="F32" s="251"/>
      <c r="G32" s="248"/>
      <c r="H32" s="235"/>
      <c r="I32" s="237"/>
      <c r="J32" s="263"/>
      <c r="K32" s="716"/>
      <c r="L32" s="60" t="s">
        <v>30</v>
      </c>
      <c r="M32" s="141" t="s">
        <v>11</v>
      </c>
      <c r="N32" s="118">
        <f>IF(M32="SÍ",30,"0")</f>
        <v>30</v>
      </c>
      <c r="O32" s="237"/>
      <c r="P32" s="225"/>
      <c r="Q32" s="225"/>
      <c r="R32" s="228"/>
      <c r="S32" s="225"/>
      <c r="T32" s="228"/>
      <c r="U32" s="231"/>
      <c r="V32" s="234"/>
      <c r="W32" s="211"/>
      <c r="X32" s="214"/>
      <c r="Y32" s="216"/>
      <c r="Z32" s="222"/>
      <c r="AA32" s="716"/>
      <c r="AB32" s="713"/>
      <c r="AC32" s="716"/>
      <c r="AD32" s="716"/>
      <c r="AE32" s="719"/>
      <c r="AF32" s="722"/>
      <c r="AG32" s="722"/>
      <c r="AH32" s="710"/>
    </row>
    <row r="33" spans="1:34" x14ac:dyDescent="0.25">
      <c r="A33" s="179" t="s">
        <v>52</v>
      </c>
      <c r="B33" s="179"/>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row>
    <row r="34" spans="1:34" ht="18.75" x14ac:dyDescent="0.25">
      <c r="A34" s="180" t="s">
        <v>29</v>
      </c>
      <c r="B34" s="180"/>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row>
    <row r="35" spans="1:34" ht="15.75" x14ac:dyDescent="0.25">
      <c r="A35" s="182" t="s">
        <v>71</v>
      </c>
      <c r="B35" s="183"/>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4"/>
      <c r="AC35" s="185" t="s">
        <v>48</v>
      </c>
      <c r="AD35" s="185"/>
      <c r="AE35" s="185"/>
      <c r="AF35" s="185" t="s">
        <v>25</v>
      </c>
      <c r="AG35" s="185"/>
      <c r="AH35" s="185"/>
    </row>
    <row r="36" spans="1:34" s="6" customFormat="1" ht="15.75" x14ac:dyDescent="0.25">
      <c r="A36" s="703" t="s">
        <v>316</v>
      </c>
      <c r="B36" s="692"/>
      <c r="C36" s="692"/>
      <c r="D36" s="692"/>
      <c r="E36" s="692"/>
      <c r="F36" s="692"/>
      <c r="G36" s="692"/>
      <c r="H36" s="692"/>
      <c r="I36" s="692"/>
      <c r="J36" s="692"/>
      <c r="K36" s="692"/>
      <c r="L36" s="692"/>
      <c r="M36" s="692"/>
      <c r="N36" s="692"/>
      <c r="O36" s="692"/>
      <c r="P36" s="692"/>
      <c r="Q36" s="692"/>
      <c r="R36" s="692"/>
      <c r="S36" s="692"/>
      <c r="T36" s="692"/>
      <c r="U36" s="692"/>
      <c r="V36" s="692"/>
      <c r="W36" s="692"/>
      <c r="X36" s="692"/>
      <c r="Y36" s="692"/>
      <c r="Z36" s="692"/>
      <c r="AA36" s="692"/>
      <c r="AB36" s="693"/>
      <c r="AC36" s="706">
        <v>43496</v>
      </c>
      <c r="AD36" s="692"/>
      <c r="AE36" s="693"/>
      <c r="AF36" s="705" t="s">
        <v>317</v>
      </c>
      <c r="AG36" s="692"/>
      <c r="AH36" s="693"/>
    </row>
    <row r="37" spans="1:34" s="6" customFormat="1" ht="15.75" x14ac:dyDescent="0.25">
      <c r="A37" s="703" t="s">
        <v>318</v>
      </c>
      <c r="B37" s="692"/>
      <c r="C37" s="692"/>
      <c r="D37" s="692"/>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93"/>
      <c r="AC37" s="706"/>
      <c r="AD37" s="692"/>
      <c r="AE37" s="693"/>
      <c r="AF37" s="705" t="s">
        <v>317</v>
      </c>
      <c r="AG37" s="692"/>
      <c r="AH37" s="693"/>
    </row>
    <row r="38" spans="1:34" s="6" customFormat="1" ht="15.75" x14ac:dyDescent="0.25">
      <c r="A38" s="703" t="s">
        <v>319</v>
      </c>
      <c r="B38" s="692"/>
      <c r="C38" s="692"/>
      <c r="D38" s="692"/>
      <c r="E38" s="692"/>
      <c r="F38" s="692"/>
      <c r="G38" s="692"/>
      <c r="H38" s="692"/>
      <c r="I38" s="692"/>
      <c r="J38" s="692"/>
      <c r="K38" s="692"/>
      <c r="L38" s="692"/>
      <c r="M38" s="692"/>
      <c r="N38" s="692"/>
      <c r="O38" s="692"/>
      <c r="P38" s="692"/>
      <c r="Q38" s="692"/>
      <c r="R38" s="692"/>
      <c r="S38" s="692"/>
      <c r="T38" s="692"/>
      <c r="U38" s="692"/>
      <c r="V38" s="692"/>
      <c r="W38" s="692"/>
      <c r="X38" s="692"/>
      <c r="Y38" s="692"/>
      <c r="Z38" s="692"/>
      <c r="AA38" s="692"/>
      <c r="AB38" s="693"/>
      <c r="AC38" s="707" t="s">
        <v>320</v>
      </c>
      <c r="AD38" s="692"/>
      <c r="AE38" s="693"/>
      <c r="AF38" s="705" t="s">
        <v>317</v>
      </c>
      <c r="AG38" s="692"/>
      <c r="AH38" s="693"/>
    </row>
    <row r="39" spans="1:34" ht="15.75" x14ac:dyDescent="0.25">
      <c r="A39" s="703" t="s">
        <v>321</v>
      </c>
      <c r="B39" s="692"/>
      <c r="C39" s="692"/>
      <c r="D39" s="692"/>
      <c r="E39" s="692"/>
      <c r="F39" s="692"/>
      <c r="G39" s="692"/>
      <c r="H39" s="692"/>
      <c r="I39" s="692"/>
      <c r="J39" s="692"/>
      <c r="K39" s="692"/>
      <c r="L39" s="692"/>
      <c r="M39" s="692"/>
      <c r="N39" s="692"/>
      <c r="O39" s="692"/>
      <c r="P39" s="692"/>
      <c r="Q39" s="692"/>
      <c r="R39" s="692"/>
      <c r="S39" s="692"/>
      <c r="T39" s="692"/>
      <c r="U39" s="692"/>
      <c r="V39" s="692"/>
      <c r="W39" s="692"/>
      <c r="X39" s="692"/>
      <c r="Y39" s="692"/>
      <c r="Z39" s="692"/>
      <c r="AA39" s="692"/>
      <c r="AB39" s="693"/>
      <c r="AC39" s="704">
        <v>43707</v>
      </c>
      <c r="AD39" s="692"/>
      <c r="AE39" s="693"/>
      <c r="AF39" s="705" t="s">
        <v>317</v>
      </c>
      <c r="AG39" s="692"/>
      <c r="AH39" s="693"/>
    </row>
    <row r="40" spans="1:34" x14ac:dyDescent="0.25">
      <c r="A40" s="165" t="s">
        <v>32</v>
      </c>
      <c r="B40" s="166"/>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7"/>
    </row>
    <row r="41" spans="1:34" s="30" customFormat="1" x14ac:dyDescent="0.25">
      <c r="A41" s="153" t="s">
        <v>25</v>
      </c>
      <c r="B41" s="153"/>
      <c r="C41" s="153"/>
      <c r="D41" s="153"/>
      <c r="E41" s="153"/>
      <c r="F41" s="153" t="s">
        <v>62</v>
      </c>
      <c r="G41" s="153"/>
      <c r="H41" s="153"/>
      <c r="I41" s="153"/>
      <c r="J41" s="153"/>
      <c r="K41" s="153"/>
      <c r="L41" s="153"/>
      <c r="M41" s="168" t="s">
        <v>75</v>
      </c>
      <c r="N41" s="169"/>
      <c r="O41" s="169"/>
      <c r="P41" s="169"/>
      <c r="Q41" s="169"/>
      <c r="R41" s="169"/>
      <c r="S41" s="169"/>
      <c r="T41" s="169"/>
      <c r="U41" s="169"/>
      <c r="V41" s="169"/>
      <c r="W41" s="169"/>
      <c r="X41" s="169"/>
      <c r="Y41" s="169"/>
      <c r="Z41" s="169"/>
      <c r="AA41" s="169"/>
      <c r="AB41" s="169"/>
      <c r="AC41" s="169"/>
      <c r="AD41" s="152" t="str">
        <f>IF(Z7="X","APOYO OFICINA ASESORA DE PLANEACIÓN","APOYO OFICINA DE CONTROL INTERNO")</f>
        <v>APOYO OFICINA DE CONTROL INTERNO</v>
      </c>
      <c r="AE41" s="152"/>
      <c r="AF41" s="152"/>
      <c r="AG41" s="152"/>
      <c r="AH41" s="152"/>
    </row>
    <row r="42" spans="1:34" s="30" customFormat="1" x14ac:dyDescent="0.25">
      <c r="A42" s="142" t="s">
        <v>72</v>
      </c>
      <c r="B42" s="691" t="s">
        <v>322</v>
      </c>
      <c r="C42" s="692"/>
      <c r="D42" s="692"/>
      <c r="E42" s="693"/>
      <c r="F42" s="142" t="s">
        <v>72</v>
      </c>
      <c r="G42" s="143"/>
      <c r="H42" s="691" t="s">
        <v>323</v>
      </c>
      <c r="I42" s="692"/>
      <c r="J42" s="692"/>
      <c r="K42" s="692"/>
      <c r="L42" s="693"/>
      <c r="M42" s="694" t="s">
        <v>27</v>
      </c>
      <c r="N42" s="695"/>
      <c r="O42" s="695"/>
      <c r="P42" s="695"/>
      <c r="Q42" s="695"/>
      <c r="R42" s="695"/>
      <c r="S42" s="695"/>
      <c r="T42" s="695"/>
      <c r="U42" s="696"/>
      <c r="V42" s="697" t="s">
        <v>105</v>
      </c>
      <c r="W42" s="695"/>
      <c r="X42" s="695"/>
      <c r="Y42" s="695"/>
      <c r="Z42" s="695"/>
      <c r="AA42" s="695"/>
      <c r="AB42" s="695"/>
      <c r="AC42" s="696"/>
      <c r="AD42" s="144" t="s">
        <v>27</v>
      </c>
      <c r="AE42" s="697"/>
      <c r="AF42" s="698"/>
      <c r="AG42" s="698"/>
      <c r="AH42" s="699"/>
    </row>
    <row r="43" spans="1:34" x14ac:dyDescent="0.25">
      <c r="A43" s="142" t="s">
        <v>73</v>
      </c>
      <c r="B43" s="700" t="s">
        <v>324</v>
      </c>
      <c r="C43" s="692"/>
      <c r="D43" s="692"/>
      <c r="E43" s="693"/>
      <c r="F43" s="142" t="s">
        <v>74</v>
      </c>
      <c r="G43" s="143"/>
      <c r="H43" s="701" t="s">
        <v>325</v>
      </c>
      <c r="I43" s="692"/>
      <c r="J43" s="692"/>
      <c r="K43" s="692"/>
      <c r="L43" s="693"/>
      <c r="M43" s="694" t="s">
        <v>28</v>
      </c>
      <c r="N43" s="695"/>
      <c r="O43" s="695"/>
      <c r="P43" s="695"/>
      <c r="Q43" s="695"/>
      <c r="R43" s="695"/>
      <c r="S43" s="695"/>
      <c r="T43" s="695"/>
      <c r="U43" s="696"/>
      <c r="V43" s="702" t="s">
        <v>283</v>
      </c>
      <c r="W43" s="695"/>
      <c r="X43" s="695"/>
      <c r="Y43" s="695"/>
      <c r="Z43" s="695"/>
      <c r="AA43" s="695"/>
      <c r="AB43" s="695"/>
      <c r="AC43" s="696"/>
      <c r="AD43" s="144" t="s">
        <v>28</v>
      </c>
      <c r="AE43" s="702"/>
      <c r="AF43" s="695"/>
      <c r="AG43" s="695"/>
      <c r="AH43" s="696"/>
    </row>
  </sheetData>
  <mergeCells count="151">
    <mergeCell ref="AA8:AD10"/>
    <mergeCell ref="AE8:AH10"/>
    <mergeCell ref="XEG8:XEH8"/>
    <mergeCell ref="A9:A11"/>
    <mergeCell ref="B9:B11"/>
    <mergeCell ref="C9:C11"/>
    <mergeCell ref="D9:D11"/>
    <mergeCell ref="E9:E11"/>
    <mergeCell ref="A7:B7"/>
    <mergeCell ref="C7:E7"/>
    <mergeCell ref="F7:L7"/>
    <mergeCell ref="M7:V7"/>
    <mergeCell ref="AE7:AF7"/>
    <mergeCell ref="XEG7:XEH7"/>
    <mergeCell ref="F9:J9"/>
    <mergeCell ref="K9:K11"/>
    <mergeCell ref="L9:Z9"/>
    <mergeCell ref="F10:J10"/>
    <mergeCell ref="L10:L11"/>
    <mergeCell ref="M10:M11"/>
    <mergeCell ref="U10:U11"/>
    <mergeCell ref="V10:Z10"/>
    <mergeCell ref="A8:E8"/>
    <mergeCell ref="F8:Z8"/>
    <mergeCell ref="A12:A32"/>
    <mergeCell ref="B12:B32"/>
    <mergeCell ref="C12:C18"/>
    <mergeCell ref="D12:D18"/>
    <mergeCell ref="E12:E18"/>
    <mergeCell ref="F12:F18"/>
    <mergeCell ref="C26:C32"/>
    <mergeCell ref="D26:D32"/>
    <mergeCell ref="E26:E32"/>
    <mergeCell ref="F26:F32"/>
    <mergeCell ref="R12:R18"/>
    <mergeCell ref="S12:S18"/>
    <mergeCell ref="T12:T18"/>
    <mergeCell ref="U12:U18"/>
    <mergeCell ref="G12:G18"/>
    <mergeCell ref="H12:H18"/>
    <mergeCell ref="I12:I18"/>
    <mergeCell ref="J12:J13"/>
    <mergeCell ref="K12:K18"/>
    <mergeCell ref="O12:O18"/>
    <mergeCell ref="AH12:AH18"/>
    <mergeCell ref="J14:J18"/>
    <mergeCell ref="Z14:Z18"/>
    <mergeCell ref="C19:C25"/>
    <mergeCell ref="D19:D25"/>
    <mergeCell ref="E19:E25"/>
    <mergeCell ref="F19:F25"/>
    <mergeCell ref="G19:G25"/>
    <mergeCell ref="H19:H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R19:R25"/>
    <mergeCell ref="S19:S25"/>
    <mergeCell ref="T19:T25"/>
    <mergeCell ref="U19:U25"/>
    <mergeCell ref="V19:V25"/>
    <mergeCell ref="W19:W25"/>
    <mergeCell ref="I19:I25"/>
    <mergeCell ref="J19:J20"/>
    <mergeCell ref="K19:K25"/>
    <mergeCell ref="O19:O25"/>
    <mergeCell ref="P19:P25"/>
    <mergeCell ref="Q19:Q25"/>
    <mergeCell ref="J21:J25"/>
    <mergeCell ref="AD19:AD25"/>
    <mergeCell ref="AE19:AE25"/>
    <mergeCell ref="AF19:AF25"/>
    <mergeCell ref="AG19:AG25"/>
    <mergeCell ref="AH19:AH25"/>
    <mergeCell ref="X19:X25"/>
    <mergeCell ref="Y19:Y25"/>
    <mergeCell ref="Z19:Z20"/>
    <mergeCell ref="AA19:AA25"/>
    <mergeCell ref="AB19:AB25"/>
    <mergeCell ref="AC19:AC25"/>
    <mergeCell ref="Z21:Z25"/>
    <mergeCell ref="P26:P32"/>
    <mergeCell ref="Q26:Q32"/>
    <mergeCell ref="R26:R32"/>
    <mergeCell ref="S26:S32"/>
    <mergeCell ref="T26:T32"/>
    <mergeCell ref="U26:U32"/>
    <mergeCell ref="G26:G32"/>
    <mergeCell ref="H26:H32"/>
    <mergeCell ref="I26:I32"/>
    <mergeCell ref="J26:J27"/>
    <mergeCell ref="K26:K32"/>
    <mergeCell ref="O26:O32"/>
    <mergeCell ref="A35:AB35"/>
    <mergeCell ref="AC35:AE35"/>
    <mergeCell ref="AF35:AH35"/>
    <mergeCell ref="A36:AB36"/>
    <mergeCell ref="AC36:AE36"/>
    <mergeCell ref="AF36:AH36"/>
    <mergeCell ref="AH26:AH32"/>
    <mergeCell ref="J28:J32"/>
    <mergeCell ref="Z28:Z32"/>
    <mergeCell ref="A33:AH33"/>
    <mergeCell ref="A34:AH34"/>
    <mergeCell ref="AB26:AB32"/>
    <mergeCell ref="AC26:AC32"/>
    <mergeCell ref="AD26:AD32"/>
    <mergeCell ref="AE26:AE32"/>
    <mergeCell ref="AF26:AF32"/>
    <mergeCell ref="AG26:AG32"/>
    <mergeCell ref="V26:V32"/>
    <mergeCell ref="W26:W32"/>
    <mergeCell ref="X26:X32"/>
    <mergeCell ref="Y26:Y32"/>
    <mergeCell ref="Z26:Z27"/>
    <mergeCell ref="AA26:AA32"/>
    <mergeCell ref="A39:AB39"/>
    <mergeCell ref="AC39:AE39"/>
    <mergeCell ref="AF39:AH39"/>
    <mergeCell ref="A40:AH40"/>
    <mergeCell ref="A41:E41"/>
    <mergeCell ref="F41:L41"/>
    <mergeCell ref="M41:AC41"/>
    <mergeCell ref="AD41:AH41"/>
    <mergeCell ref="A37:AB37"/>
    <mergeCell ref="AC37:AE37"/>
    <mergeCell ref="AF37:AH37"/>
    <mergeCell ref="A38:AB38"/>
    <mergeCell ref="AC38:AE38"/>
    <mergeCell ref="AF38:AH38"/>
    <mergeCell ref="B42:E42"/>
    <mergeCell ref="H42:L42"/>
    <mergeCell ref="M42:U42"/>
    <mergeCell ref="V42:AC42"/>
    <mergeCell ref="AE42:AH42"/>
    <mergeCell ref="B43:E43"/>
    <mergeCell ref="H43:L43"/>
    <mergeCell ref="M43:U43"/>
    <mergeCell ref="V43:AC43"/>
    <mergeCell ref="AE43:AH43"/>
  </mergeCells>
  <conditionalFormatting sqref="J12:J18">
    <cfRule type="expression" dxfId="63" priority="21">
      <formula>$J$14="BAJA"</formula>
    </cfRule>
    <cfRule type="expression" dxfId="62" priority="22">
      <formula>$J$14="MODERADA"</formula>
    </cfRule>
    <cfRule type="expression" dxfId="61" priority="23">
      <formula>$J$14="ALTA"</formula>
    </cfRule>
    <cfRule type="expression" dxfId="60" priority="24">
      <formula>$J$14="EXTREMA"</formula>
    </cfRule>
  </conditionalFormatting>
  <conditionalFormatting sqref="Z12:Z18">
    <cfRule type="expression" dxfId="59" priority="17">
      <formula>$Z$14="MODERADA"</formula>
    </cfRule>
    <cfRule type="expression" dxfId="58" priority="18">
      <formula>$Z$14="EXTREMA"</formula>
    </cfRule>
    <cfRule type="expression" dxfId="57" priority="19">
      <formula>$Z$14="ALTA"</formula>
    </cfRule>
    <cfRule type="expression" dxfId="56" priority="20">
      <formula>$Z$14="BAJA"</formula>
    </cfRule>
  </conditionalFormatting>
  <conditionalFormatting sqref="Z19:Z25">
    <cfRule type="expression" dxfId="55" priority="13">
      <formula>$Z$21="MODERADA"</formula>
    </cfRule>
    <cfRule type="expression" dxfId="54" priority="14">
      <formula>$Z$21="EXTREMA"</formula>
    </cfRule>
    <cfRule type="expression" dxfId="53" priority="15">
      <formula>$Z$21="ALTA"</formula>
    </cfRule>
    <cfRule type="expression" dxfId="52" priority="16">
      <formula>$Z$21="BAJA"</formula>
    </cfRule>
  </conditionalFormatting>
  <conditionalFormatting sqref="J19 J21">
    <cfRule type="expression" dxfId="51" priority="9">
      <formula>$J$21="BAJA"</formula>
    </cfRule>
    <cfRule type="expression" dxfId="50" priority="10">
      <formula>$J$21="MODERADA"</formula>
    </cfRule>
    <cfRule type="expression" dxfId="49" priority="11">
      <formula>$J$21="ALTA"</formula>
    </cfRule>
    <cfRule type="expression" dxfId="48" priority="12">
      <formula>$J$21="EXTREMA"</formula>
    </cfRule>
  </conditionalFormatting>
  <conditionalFormatting sqref="Z26:Z32">
    <cfRule type="expression" dxfId="47" priority="5">
      <formula>$Z$14="MODERADA"</formula>
    </cfRule>
    <cfRule type="expression" dxfId="46" priority="6">
      <formula>$Z$14="EXTREMA"</formula>
    </cfRule>
    <cfRule type="expression" dxfId="45" priority="7">
      <formula>$Z$14="ALTA"</formula>
    </cfRule>
    <cfRule type="expression" dxfId="44" priority="8">
      <formula>$Z$14="BAJA"</formula>
    </cfRule>
  </conditionalFormatting>
  <conditionalFormatting sqref="J26 J28">
    <cfRule type="expression" dxfId="43" priority="1">
      <formula>$J$28="BAJA"</formula>
    </cfRule>
    <cfRule type="expression" dxfId="42" priority="2">
      <formula>$J$28="MODERADA"</formula>
    </cfRule>
    <cfRule type="expression" dxfId="41" priority="3">
      <formula>$J$28="ALTA"</formula>
    </cfRule>
    <cfRule type="expression" dxfId="40" priority="4">
      <formula>$J$28="EXTREMA"</formula>
    </cfRule>
  </conditionalFormatting>
  <dataValidations count="4">
    <dataValidation type="list" allowBlank="1" showErrorMessage="1" sqref="M12:M32">
      <formula1>$XEG$11:$XEH$11</formula1>
    </dataValidation>
    <dataValidation type="list" allowBlank="1" showInputMessage="1" showErrorMessage="1" sqref="H12:H32">
      <formula1>$XEG$9:$XEI$9</formula1>
    </dataValidation>
    <dataValidation type="list" allowBlank="1" showInputMessage="1" showErrorMessage="1" sqref="F12:F32">
      <formula1>$XEG$2:$XEG$6</formula1>
    </dataValidation>
    <dataValidation type="list" allowBlank="1" showInputMessage="1" showErrorMessage="1" sqref="U12:U32">
      <formula1>$XEI$11:$XFD$11</formula1>
    </dataValidation>
  </dataValidations>
  <hyperlinks>
    <hyperlink ref="B43" r:id="rId1"/>
    <hyperlink ref="H43" r:id="rId2"/>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L51"/>
  <sheetViews>
    <sheetView topLeftCell="E1" zoomScale="40" zoomScaleNormal="40" workbookViewId="0">
      <selection activeCell="AI1" sqref="AI1:AS1048576"/>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34.5703125" style="1" customWidth="1"/>
    <col min="33" max="33" width="19.140625" style="1" customWidth="1"/>
    <col min="34" max="34" width="16.140625" style="1" customWidth="1"/>
    <col min="35" max="16384" width="11.42578125" style="1"/>
  </cols>
  <sheetData>
    <row r="1" spans="1:34 16363:16366" s="23" customFormat="1" ht="14.25" customHeight="1"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XEI1" s="20" t="s">
        <v>1</v>
      </c>
      <c r="XEJ1" s="21" t="s">
        <v>2</v>
      </c>
      <c r="XEK1" s="22"/>
    </row>
    <row r="2" spans="1:34 16363:16366" s="23" customFormat="1" ht="14.25" customHeight="1"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XEI2" s="23" t="s">
        <v>17</v>
      </c>
      <c r="XEJ2" s="23">
        <v>5</v>
      </c>
      <c r="XEK2" s="24"/>
    </row>
    <row r="3" spans="1:34 16363:16366" s="23" customFormat="1" ht="14.25"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XEI3" s="23" t="s">
        <v>16</v>
      </c>
      <c r="XEJ3" s="23">
        <v>4</v>
      </c>
      <c r="XEK3" s="24"/>
    </row>
    <row r="4" spans="1:34 16363:16366" s="23" customFormat="1" ht="14.25" customHeight="1"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XEI4" s="23" t="s">
        <v>15</v>
      </c>
      <c r="XEJ4" s="23">
        <v>3</v>
      </c>
      <c r="XEK4" s="24"/>
    </row>
    <row r="5" spans="1:34 16363:16366" s="23" customFormat="1" ht="14.25"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XEI5" s="23" t="s">
        <v>14</v>
      </c>
      <c r="XEJ5" s="23">
        <v>2</v>
      </c>
      <c r="XEK5" s="24"/>
    </row>
    <row r="6" spans="1:34 16363:16366" s="23" customFormat="1" ht="14.2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XEI6" s="23" t="s">
        <v>13</v>
      </c>
      <c r="XEJ6" s="23">
        <v>1</v>
      </c>
      <c r="XEK6" s="24"/>
    </row>
    <row r="7" spans="1:34 16363:16366" s="29" customFormat="1" ht="21" customHeight="1" thickBot="1" x14ac:dyDescent="0.3">
      <c r="A7" s="303" t="s">
        <v>53</v>
      </c>
      <c r="B7" s="303"/>
      <c r="C7" s="304">
        <v>43707</v>
      </c>
      <c r="D7" s="305"/>
      <c r="E7" s="305"/>
      <c r="F7" s="306"/>
      <c r="G7" s="306"/>
      <c r="H7" s="306"/>
      <c r="I7" s="306"/>
      <c r="J7" s="306"/>
      <c r="K7" s="306"/>
      <c r="L7" s="306"/>
      <c r="M7" s="307" t="s">
        <v>67</v>
      </c>
      <c r="N7" s="307"/>
      <c r="O7" s="307"/>
      <c r="P7" s="307"/>
      <c r="Q7" s="307"/>
      <c r="R7" s="307"/>
      <c r="S7" s="307"/>
      <c r="T7" s="307"/>
      <c r="U7" s="307"/>
      <c r="V7" s="308"/>
      <c r="W7" s="33"/>
      <c r="X7" s="34" t="s">
        <v>63</v>
      </c>
      <c r="Y7" s="35"/>
      <c r="Z7" s="54"/>
      <c r="AA7" s="34" t="s">
        <v>64</v>
      </c>
      <c r="AB7" s="54"/>
      <c r="AC7" s="34" t="s">
        <v>65</v>
      </c>
      <c r="AD7" s="138" t="s">
        <v>76</v>
      </c>
      <c r="AE7" s="309" t="s">
        <v>66</v>
      </c>
      <c r="AF7" s="310"/>
      <c r="AG7" s="149"/>
      <c r="AH7" s="33"/>
      <c r="XEI7" s="286" t="s">
        <v>0</v>
      </c>
      <c r="XEJ7" s="287"/>
    </row>
    <row r="8" spans="1:34 16363:16366" s="29" customFormat="1" ht="18.75" customHeight="1" x14ac:dyDescent="0.25">
      <c r="A8" s="330" t="s">
        <v>46</v>
      </c>
      <c r="B8" s="331"/>
      <c r="C8" s="331"/>
      <c r="D8" s="331"/>
      <c r="E8" s="332"/>
      <c r="F8" s="333" t="s">
        <v>21</v>
      </c>
      <c r="G8" s="334"/>
      <c r="H8" s="334"/>
      <c r="I8" s="334"/>
      <c r="J8" s="334"/>
      <c r="K8" s="334"/>
      <c r="L8" s="334"/>
      <c r="M8" s="334"/>
      <c r="N8" s="334"/>
      <c r="O8" s="334"/>
      <c r="P8" s="334"/>
      <c r="Q8" s="334"/>
      <c r="R8" s="334"/>
      <c r="S8" s="334"/>
      <c r="T8" s="334"/>
      <c r="U8" s="334"/>
      <c r="V8" s="334"/>
      <c r="W8" s="334"/>
      <c r="X8" s="334"/>
      <c r="Y8" s="334"/>
      <c r="Z8" s="335"/>
      <c r="AA8" s="268" t="s">
        <v>43</v>
      </c>
      <c r="AB8" s="269"/>
      <c r="AC8" s="269"/>
      <c r="AD8" s="270"/>
      <c r="AE8" s="277" t="s">
        <v>33</v>
      </c>
      <c r="AF8" s="278"/>
      <c r="AG8" s="278"/>
      <c r="AH8" s="279"/>
      <c r="XEI8" s="286" t="s">
        <v>2</v>
      </c>
      <c r="XEJ8" s="287"/>
    </row>
    <row r="9" spans="1:34 16363:16366" s="9" customFormat="1" ht="15" customHeight="1" x14ac:dyDescent="0.25">
      <c r="A9" s="288" t="s">
        <v>49</v>
      </c>
      <c r="B9" s="290" t="s">
        <v>50</v>
      </c>
      <c r="C9" s="293" t="s">
        <v>34</v>
      </c>
      <c r="D9" s="293" t="s">
        <v>35</v>
      </c>
      <c r="E9" s="294" t="s">
        <v>36</v>
      </c>
      <c r="F9" s="311" t="s">
        <v>68</v>
      </c>
      <c r="G9" s="312"/>
      <c r="H9" s="312"/>
      <c r="I9" s="312"/>
      <c r="J9" s="312"/>
      <c r="K9" s="313" t="s">
        <v>24</v>
      </c>
      <c r="L9" s="316" t="s">
        <v>23</v>
      </c>
      <c r="M9" s="317"/>
      <c r="N9" s="317"/>
      <c r="O9" s="317"/>
      <c r="P9" s="317"/>
      <c r="Q9" s="317"/>
      <c r="R9" s="317"/>
      <c r="S9" s="317"/>
      <c r="T9" s="317"/>
      <c r="U9" s="317"/>
      <c r="V9" s="317"/>
      <c r="W9" s="317"/>
      <c r="X9" s="317"/>
      <c r="Y9" s="317"/>
      <c r="Z9" s="318"/>
      <c r="AA9" s="271"/>
      <c r="AB9" s="272"/>
      <c r="AC9" s="272"/>
      <c r="AD9" s="273"/>
      <c r="AE9" s="280"/>
      <c r="AF9" s="281"/>
      <c r="AG9" s="281"/>
      <c r="AH9" s="282"/>
      <c r="XEI9" s="8" t="s">
        <v>18</v>
      </c>
      <c r="XEJ9" s="8" t="s">
        <v>20</v>
      </c>
      <c r="XEK9" s="8" t="s">
        <v>19</v>
      </c>
    </row>
    <row r="10" spans="1:34 16363:16366" s="9" customFormat="1" ht="15" customHeight="1" x14ac:dyDescent="0.25">
      <c r="A10" s="288"/>
      <c r="B10" s="291"/>
      <c r="C10" s="293"/>
      <c r="D10" s="293"/>
      <c r="E10" s="294"/>
      <c r="F10" s="319" t="s">
        <v>37</v>
      </c>
      <c r="G10" s="320"/>
      <c r="H10" s="320"/>
      <c r="I10" s="320"/>
      <c r="J10" s="320"/>
      <c r="K10" s="314"/>
      <c r="L10" s="321" t="s">
        <v>47</v>
      </c>
      <c r="M10" s="323" t="s">
        <v>22</v>
      </c>
      <c r="N10" s="10"/>
      <c r="O10" s="11"/>
      <c r="P10" s="11"/>
      <c r="Q10" s="11"/>
      <c r="R10" s="11"/>
      <c r="S10" s="11"/>
      <c r="T10" s="11"/>
      <c r="U10" s="325" t="s">
        <v>39</v>
      </c>
      <c r="V10" s="327" t="s">
        <v>38</v>
      </c>
      <c r="W10" s="328"/>
      <c r="X10" s="328"/>
      <c r="Y10" s="328"/>
      <c r="Z10" s="329"/>
      <c r="AA10" s="274"/>
      <c r="AB10" s="275"/>
      <c r="AC10" s="275"/>
      <c r="AD10" s="276"/>
      <c r="AE10" s="283"/>
      <c r="AF10" s="284"/>
      <c r="AG10" s="284"/>
      <c r="AH10" s="285"/>
      <c r="XEI10" s="9">
        <v>5</v>
      </c>
      <c r="XEJ10" s="9">
        <v>10</v>
      </c>
      <c r="XEK10" s="9">
        <v>20</v>
      </c>
    </row>
    <row r="11" spans="1:34 16363:16366" s="9" customFormat="1" ht="44.25" customHeight="1" x14ac:dyDescent="0.25">
      <c r="A11" s="289"/>
      <c r="B11" s="292"/>
      <c r="C11" s="290"/>
      <c r="D11" s="290"/>
      <c r="E11" s="295"/>
      <c r="F11" s="37" t="s">
        <v>8</v>
      </c>
      <c r="G11" s="38" t="s">
        <v>54</v>
      </c>
      <c r="H11" s="147" t="s">
        <v>69</v>
      </c>
      <c r="I11" s="39" t="s">
        <v>55</v>
      </c>
      <c r="J11" s="7" t="s">
        <v>10</v>
      </c>
      <c r="K11" s="315"/>
      <c r="L11" s="322"/>
      <c r="M11" s="324"/>
      <c r="N11" s="12"/>
      <c r="O11" s="12" t="s">
        <v>60</v>
      </c>
      <c r="P11" s="12" t="s">
        <v>61</v>
      </c>
      <c r="Q11" s="12" t="s">
        <v>59</v>
      </c>
      <c r="R11" s="12" t="s">
        <v>56</v>
      </c>
      <c r="S11" s="12" t="s">
        <v>57</v>
      </c>
      <c r="T11" s="12" t="s">
        <v>58</v>
      </c>
      <c r="U11" s="326"/>
      <c r="V11" s="13" t="s">
        <v>8</v>
      </c>
      <c r="W11" s="14" t="s">
        <v>54</v>
      </c>
      <c r="X11" s="5" t="s">
        <v>9</v>
      </c>
      <c r="Y11" s="15" t="s">
        <v>55</v>
      </c>
      <c r="Z11" s="40" t="s">
        <v>10</v>
      </c>
      <c r="AA11" s="47" t="s">
        <v>51</v>
      </c>
      <c r="AB11" s="16" t="s">
        <v>40</v>
      </c>
      <c r="AC11" s="148" t="s">
        <v>41</v>
      </c>
      <c r="AD11" s="146" t="s">
        <v>42</v>
      </c>
      <c r="AE11" s="45" t="s">
        <v>26</v>
      </c>
      <c r="AF11" s="17" t="s">
        <v>70</v>
      </c>
      <c r="AG11" s="18" t="s">
        <v>44</v>
      </c>
      <c r="AH11" s="46" t="s">
        <v>45</v>
      </c>
      <c r="XEI11" s="9" t="s">
        <v>11</v>
      </c>
      <c r="XEJ11" s="9" t="s">
        <v>12</v>
      </c>
      <c r="XEK11" s="9" t="s">
        <v>9</v>
      </c>
      <c r="XEL11" s="9" t="s">
        <v>8</v>
      </c>
    </row>
    <row r="12" spans="1:34 16363:16366" ht="47.25" customHeight="1" x14ac:dyDescent="0.25">
      <c r="A12" s="762" t="s">
        <v>326</v>
      </c>
      <c r="B12" s="764" t="s">
        <v>327</v>
      </c>
      <c r="C12" s="668" t="s">
        <v>328</v>
      </c>
      <c r="D12" s="768" t="s">
        <v>329</v>
      </c>
      <c r="E12" s="770" t="s">
        <v>330</v>
      </c>
      <c r="F12" s="251" t="s">
        <v>13</v>
      </c>
      <c r="G12" s="260" t="str">
        <f>IF(F12="(1) RARA VEZ","1", IF(F12="(2) IMPROBABLE","2",IF(F12="(3) POSIBLE","3",IF(F12="(4) PROBABLE","4",IF(F12="(5) CASI SEGURO","5","")))))</f>
        <v>1</v>
      </c>
      <c r="H12" s="235" t="s">
        <v>20</v>
      </c>
      <c r="I12" s="236" t="str">
        <f>IF(H12="(5) MODERADO","5", IF(H12="(10) MAYOR","10",IF(H12="(20) CATASTROFICO","20","")))</f>
        <v>10</v>
      </c>
      <c r="J12" s="298">
        <f>G12*I12</f>
        <v>10</v>
      </c>
      <c r="K12" s="757" t="s">
        <v>331</v>
      </c>
      <c r="L12" s="25" t="s">
        <v>6</v>
      </c>
      <c r="M12" s="3" t="s">
        <v>11</v>
      </c>
      <c r="N12" s="145">
        <f>IF(M12="SÍ",15,"0")</f>
        <v>15</v>
      </c>
      <c r="O12" s="242">
        <f>SUM(N12:N18)</f>
        <v>70</v>
      </c>
      <c r="P12" s="223">
        <f>IF(AND($O12&gt;=0,$O12&lt;=50),0,IF(AND($O12&gt;50,$O12&lt;=75),1,IF(AND($O12&gt;75,$O12&lt;=100),2,"")))</f>
        <v>1</v>
      </c>
      <c r="Q12" s="223">
        <f>$G12-$P12</f>
        <v>0</v>
      </c>
      <c r="R12" s="226">
        <f>IF($Q12&lt;=0,1,$Q12)</f>
        <v>1</v>
      </c>
      <c r="S12" s="223">
        <f>$I12-$P12</f>
        <v>9</v>
      </c>
      <c r="T12" s="226">
        <f>IF($S12=19,10,IF($S12=18,5,IF($S12=9,5,IF($S12=8,5,I12))))</f>
        <v>5</v>
      </c>
      <c r="U12" s="229" t="s">
        <v>8</v>
      </c>
      <c r="V12" s="232" t="str">
        <f>IF(AND($U12="PROBABILIDAD",$R12=1),$XEI$6,IF(AND($U12="PROBABILIDAD",$R12=2),$XEI$5,IF(AND($U12="PROBABILIDAD",$R12=3),$XEI$4,IF(AND($U12="PROBABILIDAD",$R12=4),$XEI$3,IF(AND($U12="PROBABILIDAD",$R12=5),$XEI$2,$F12)))))</f>
        <v>(1) RARA VEZ</v>
      </c>
      <c r="W12" s="265">
        <f>IF($U12="PROBABILIDAD",$R12,$G12)</f>
        <v>1</v>
      </c>
      <c r="X12" s="212" t="str">
        <f>IF(AND($U12="IMPACTO",$S12=18),$XEI$9,IF(AND($U12="IMPACTO",$S12=19),$XEJ$9,IF(AND($U12="IMPACTO",$S12=20),$XEK$9,IF(AND($U12="IMPACTO",$S12&lt;10),$XEI$9,$H12))))</f>
        <v>(10) MAYOR</v>
      </c>
      <c r="Y12" s="215" t="str">
        <f>IF($U12="IMPACTO",$T12,$I12)</f>
        <v>10</v>
      </c>
      <c r="Z12" s="217">
        <f>+W12*Y12</f>
        <v>10</v>
      </c>
      <c r="AA12" s="470" t="s">
        <v>332</v>
      </c>
      <c r="AB12" s="745">
        <v>43739</v>
      </c>
      <c r="AC12" s="747" t="s">
        <v>333</v>
      </c>
      <c r="AD12" s="742" t="s">
        <v>334</v>
      </c>
      <c r="AE12" s="773">
        <v>43707</v>
      </c>
      <c r="AF12" s="296" t="s">
        <v>335</v>
      </c>
      <c r="AG12" s="296" t="s">
        <v>336</v>
      </c>
      <c r="AH12" s="750" t="s">
        <v>337</v>
      </c>
    </row>
    <row r="13" spans="1:34 16363:16366" ht="47.25" customHeight="1" x14ac:dyDescent="0.25">
      <c r="A13" s="762"/>
      <c r="B13" s="765"/>
      <c r="C13" s="669"/>
      <c r="D13" s="768"/>
      <c r="E13" s="771"/>
      <c r="F13" s="251"/>
      <c r="G13" s="260"/>
      <c r="H13" s="235"/>
      <c r="I13" s="236"/>
      <c r="J13" s="298"/>
      <c r="K13" s="775"/>
      <c r="L13" s="26" t="s">
        <v>7</v>
      </c>
      <c r="M13" s="3" t="s">
        <v>11</v>
      </c>
      <c r="N13" s="150">
        <f>IF(M13="SÍ",5,"0")</f>
        <v>5</v>
      </c>
      <c r="O13" s="236"/>
      <c r="P13" s="224"/>
      <c r="Q13" s="224"/>
      <c r="R13" s="227"/>
      <c r="S13" s="224"/>
      <c r="T13" s="227"/>
      <c r="U13" s="230"/>
      <c r="V13" s="233"/>
      <c r="W13" s="266"/>
      <c r="X13" s="213"/>
      <c r="Y13" s="215"/>
      <c r="Z13" s="218"/>
      <c r="AA13" s="471"/>
      <c r="AB13" s="193"/>
      <c r="AC13" s="783"/>
      <c r="AD13" s="743"/>
      <c r="AE13" s="774"/>
      <c r="AF13" s="297"/>
      <c r="AG13" s="297"/>
      <c r="AH13" s="781"/>
    </row>
    <row r="14" spans="1:34 16363:16366" ht="47.25" customHeight="1" x14ac:dyDescent="0.25">
      <c r="A14" s="762"/>
      <c r="B14" s="765"/>
      <c r="C14" s="669"/>
      <c r="D14" s="768"/>
      <c r="E14" s="771"/>
      <c r="F14" s="251"/>
      <c r="G14" s="260"/>
      <c r="H14" s="235"/>
      <c r="I14" s="236"/>
      <c r="J14" s="263" t="str">
        <f>IF(AND(J12&gt;=5,J12&lt;=10),"BAJA",IF(AND(J12&gt;=15,J12&lt;=25),"MODERADA",IF(AND(J12&gt;=30,J12&lt;=50),"ALTA",IF(AND(J12&gt;=60,J12&lt;=100),"EXTREMA",""))))</f>
        <v>BAJA</v>
      </c>
      <c r="K14" s="775"/>
      <c r="L14" s="27" t="s">
        <v>3</v>
      </c>
      <c r="M14" s="3" t="s">
        <v>12</v>
      </c>
      <c r="N14" s="150" t="str">
        <f>IF(M14="SÍ",15,"0")</f>
        <v>0</v>
      </c>
      <c r="O14" s="236"/>
      <c r="P14" s="224"/>
      <c r="Q14" s="224"/>
      <c r="R14" s="227"/>
      <c r="S14" s="224"/>
      <c r="T14" s="227"/>
      <c r="U14" s="230"/>
      <c r="V14" s="233"/>
      <c r="W14" s="266"/>
      <c r="X14" s="213"/>
      <c r="Y14" s="215"/>
      <c r="Z14" s="222" t="str">
        <f>IF(AND($Z12&gt;=5,$Z12&lt;=10),"BAJA",IF(AND($Z12&gt;=15,$Z12&lt;=25),"MODERADA",IF(AND($Z12&gt;=30,$Z12&lt;=50),"ALTA",IF(AND($Z12&gt;=60,$Z12&lt;=100),"EXTREMA",""))))</f>
        <v>BAJA</v>
      </c>
      <c r="AA14" s="471"/>
      <c r="AB14" s="193"/>
      <c r="AC14" s="783"/>
      <c r="AD14" s="743"/>
      <c r="AE14" s="774"/>
      <c r="AF14" s="297"/>
      <c r="AG14" s="297"/>
      <c r="AH14" s="781"/>
    </row>
    <row r="15" spans="1:34 16363:16366" ht="47.25" customHeight="1" x14ac:dyDescent="0.25">
      <c r="A15" s="762"/>
      <c r="B15" s="765"/>
      <c r="C15" s="669"/>
      <c r="D15" s="768"/>
      <c r="E15" s="771"/>
      <c r="F15" s="251"/>
      <c r="G15" s="260"/>
      <c r="H15" s="235"/>
      <c r="I15" s="236"/>
      <c r="J15" s="263"/>
      <c r="K15" s="775"/>
      <c r="L15" s="27" t="s">
        <v>4</v>
      </c>
      <c r="M15" s="3" t="s">
        <v>11</v>
      </c>
      <c r="N15" s="150">
        <f>IF(M15="SÍ",10,"0")</f>
        <v>10</v>
      </c>
      <c r="O15" s="236"/>
      <c r="P15" s="224"/>
      <c r="Q15" s="224"/>
      <c r="R15" s="227"/>
      <c r="S15" s="224"/>
      <c r="T15" s="227"/>
      <c r="U15" s="230"/>
      <c r="V15" s="233"/>
      <c r="W15" s="266"/>
      <c r="X15" s="213"/>
      <c r="Y15" s="215"/>
      <c r="Z15" s="222"/>
      <c r="AA15" s="471"/>
      <c r="AB15" s="193"/>
      <c r="AC15" s="783"/>
      <c r="AD15" s="743"/>
      <c r="AE15" s="774"/>
      <c r="AF15" s="297"/>
      <c r="AG15" s="297"/>
      <c r="AH15" s="781"/>
    </row>
    <row r="16" spans="1:34 16363:16366" ht="47.25" customHeight="1" x14ac:dyDescent="0.25">
      <c r="A16" s="762"/>
      <c r="B16" s="765"/>
      <c r="C16" s="669"/>
      <c r="D16" s="768"/>
      <c r="E16" s="771"/>
      <c r="F16" s="251"/>
      <c r="G16" s="260"/>
      <c r="H16" s="235"/>
      <c r="I16" s="236"/>
      <c r="J16" s="263"/>
      <c r="K16" s="775"/>
      <c r="L16" s="26" t="s">
        <v>31</v>
      </c>
      <c r="M16" s="48" t="s">
        <v>12</v>
      </c>
      <c r="N16" s="150" t="str">
        <f>IF(M16="SÍ",15,"0")</f>
        <v>0</v>
      </c>
      <c r="O16" s="236"/>
      <c r="P16" s="224"/>
      <c r="Q16" s="224"/>
      <c r="R16" s="227"/>
      <c r="S16" s="224"/>
      <c r="T16" s="227"/>
      <c r="U16" s="230"/>
      <c r="V16" s="233"/>
      <c r="W16" s="266"/>
      <c r="X16" s="213"/>
      <c r="Y16" s="215"/>
      <c r="Z16" s="222"/>
      <c r="AA16" s="471"/>
      <c r="AB16" s="193"/>
      <c r="AC16" s="783"/>
      <c r="AD16" s="743"/>
      <c r="AE16" s="774"/>
      <c r="AF16" s="297"/>
      <c r="AG16" s="297"/>
      <c r="AH16" s="781"/>
    </row>
    <row r="17" spans="1:34" ht="30" x14ac:dyDescent="0.25">
      <c r="A17" s="762"/>
      <c r="B17" s="765"/>
      <c r="C17" s="669"/>
      <c r="D17" s="768"/>
      <c r="E17" s="771"/>
      <c r="F17" s="251"/>
      <c r="G17" s="260"/>
      <c r="H17" s="235"/>
      <c r="I17" s="236"/>
      <c r="J17" s="263"/>
      <c r="K17" s="775"/>
      <c r="L17" s="26" t="s">
        <v>5</v>
      </c>
      <c r="M17" s="3" t="s">
        <v>11</v>
      </c>
      <c r="N17" s="150">
        <f>IF(M17="SÍ",10,"0")</f>
        <v>10</v>
      </c>
      <c r="O17" s="236"/>
      <c r="P17" s="224"/>
      <c r="Q17" s="224"/>
      <c r="R17" s="227"/>
      <c r="S17" s="224"/>
      <c r="T17" s="227"/>
      <c r="U17" s="230"/>
      <c r="V17" s="233"/>
      <c r="W17" s="266"/>
      <c r="X17" s="213"/>
      <c r="Y17" s="215"/>
      <c r="Z17" s="222"/>
      <c r="AA17" s="471"/>
      <c r="AB17" s="193"/>
      <c r="AC17" s="783"/>
      <c r="AD17" s="743"/>
      <c r="AE17" s="774"/>
      <c r="AF17" s="297"/>
      <c r="AG17" s="297"/>
      <c r="AH17" s="781"/>
    </row>
    <row r="18" spans="1:34" ht="30" x14ac:dyDescent="0.25">
      <c r="A18" s="776"/>
      <c r="B18" s="777"/>
      <c r="C18" s="784"/>
      <c r="D18" s="770"/>
      <c r="E18" s="782"/>
      <c r="F18" s="259"/>
      <c r="G18" s="261"/>
      <c r="H18" s="262"/>
      <c r="I18" s="236"/>
      <c r="J18" s="264"/>
      <c r="K18" s="775"/>
      <c r="L18" s="28" t="s">
        <v>30</v>
      </c>
      <c r="M18" s="3" t="s">
        <v>11</v>
      </c>
      <c r="N18" s="150">
        <f>IF(M18="SÍ",30,"0")</f>
        <v>30</v>
      </c>
      <c r="O18" s="236"/>
      <c r="P18" s="224"/>
      <c r="Q18" s="224"/>
      <c r="R18" s="227"/>
      <c r="S18" s="224"/>
      <c r="T18" s="227"/>
      <c r="U18" s="230"/>
      <c r="V18" s="234"/>
      <c r="W18" s="267"/>
      <c r="X18" s="214"/>
      <c r="Y18" s="215"/>
      <c r="Z18" s="222"/>
      <c r="AA18" s="471"/>
      <c r="AB18" s="193"/>
      <c r="AC18" s="783"/>
      <c r="AD18" s="743"/>
      <c r="AE18" s="774"/>
      <c r="AF18" s="297"/>
      <c r="AG18" s="297"/>
      <c r="AH18" s="781"/>
    </row>
    <row r="19" spans="1:34" ht="30" customHeight="1" x14ac:dyDescent="0.25">
      <c r="A19" s="762" t="s">
        <v>326</v>
      </c>
      <c r="B19" s="764" t="s">
        <v>327</v>
      </c>
      <c r="C19" s="768" t="s">
        <v>338</v>
      </c>
      <c r="D19" s="768" t="s">
        <v>339</v>
      </c>
      <c r="E19" s="770" t="s">
        <v>340</v>
      </c>
      <c r="F19" s="251" t="s">
        <v>14</v>
      </c>
      <c r="G19" s="248" t="str">
        <f>IF(F19="(1) RARA VEZ","1", IF(F19="(2) IMPROBABLE","2",IF(F19="(3) POSIBLE","3",IF(F19="(4) PROBABLE","4",IF(F19="(5) CASI SEGURO","5","")))))</f>
        <v>2</v>
      </c>
      <c r="H19" s="235" t="s">
        <v>20</v>
      </c>
      <c r="I19" s="236" t="str">
        <f>IF(H19="(5) MODERADO","5", IF(H19="(10) MAYOR","10",IF(H19="(20) CATASTROFICO","20","")))</f>
        <v>10</v>
      </c>
      <c r="J19" s="513">
        <f>G19*I19</f>
        <v>20</v>
      </c>
      <c r="K19" s="757" t="s">
        <v>341</v>
      </c>
      <c r="L19" s="25" t="s">
        <v>6</v>
      </c>
      <c r="M19" s="3" t="s">
        <v>11</v>
      </c>
      <c r="N19" s="145">
        <f>IF(M19="SÍ",15,"0")</f>
        <v>15</v>
      </c>
      <c r="O19" s="242">
        <f>SUM(N19:N25)</f>
        <v>85</v>
      </c>
      <c r="P19" s="223">
        <f>IF(AND($O19&gt;=0,$O19&lt;=50),0,IF(AND($O19&gt;50,$O19&lt;=75),1,IF(AND($O19&gt;75,$O19&lt;=100),2,"")))</f>
        <v>2</v>
      </c>
      <c r="Q19" s="223">
        <f>$G19-$P19</f>
        <v>0</v>
      </c>
      <c r="R19" s="226">
        <f>IF($Q19&lt;=0,1,$Q19)</f>
        <v>1</v>
      </c>
      <c r="S19" s="223">
        <f>$I19-$P19</f>
        <v>8</v>
      </c>
      <c r="T19" s="226">
        <f>IF($S19=19,10,IF($S19=18,5,IF($S19=9,5,IF($S19=8,5,I19))))</f>
        <v>5</v>
      </c>
      <c r="U19" s="229" t="s">
        <v>8</v>
      </c>
      <c r="V19" s="232" t="str">
        <f>IF(AND($U19="PROBABILIDAD",$R19=1),$XEI$6,IF(AND($U19="PROBABILIDAD",$R19=2),$XEI$5,IF(AND($U19="PROBABILIDAD",$R19=3),$XEI$4,IF(AND($U19="PROBABILIDAD",$R19=4),$XEI$3,IF(AND($U19="PROBABILIDAD",$R19=5),$XEI$2,$F19)))))</f>
        <v>(1) RARA VEZ</v>
      </c>
      <c r="W19" s="209">
        <f>IF($U19="PROBABILIDAD",$R19,$G19)</f>
        <v>1</v>
      </c>
      <c r="X19" s="212" t="str">
        <f>IF(AND($U19="IMPACTO",$S19=18),$XEI$9,IF(AND($U19="IMPACTO",$S19=19),$XEJ$9,IF(AND($U19="IMPACTO",$S19=20),$XEK$9,IF(AND($U19="IMPACTO",$S19&lt;10),$XEI$9,$H19))))</f>
        <v>(10) MAYOR</v>
      </c>
      <c r="Y19" s="215" t="str">
        <f>IF($U19="IMPACTO",$T19,$I19)</f>
        <v>10</v>
      </c>
      <c r="Z19" s="217">
        <f>+W19*Y19</f>
        <v>10</v>
      </c>
      <c r="AA19" s="470" t="s">
        <v>342</v>
      </c>
      <c r="AB19" s="745">
        <v>43739</v>
      </c>
      <c r="AC19" s="747" t="s">
        <v>343</v>
      </c>
      <c r="AD19" s="750" t="s">
        <v>344</v>
      </c>
      <c r="AE19" s="773">
        <v>43707</v>
      </c>
      <c r="AF19" s="296" t="s">
        <v>345</v>
      </c>
      <c r="AG19" s="192" t="s">
        <v>336</v>
      </c>
      <c r="AH19" s="750" t="s">
        <v>346</v>
      </c>
    </row>
    <row r="20" spans="1:34" ht="30" x14ac:dyDescent="0.25">
      <c r="A20" s="762"/>
      <c r="B20" s="765"/>
      <c r="C20" s="779"/>
      <c r="D20" s="768"/>
      <c r="E20" s="771"/>
      <c r="F20" s="251"/>
      <c r="G20" s="248"/>
      <c r="H20" s="235"/>
      <c r="I20" s="236"/>
      <c r="J20" s="514"/>
      <c r="K20" s="758"/>
      <c r="L20" s="26" t="s">
        <v>7</v>
      </c>
      <c r="M20" s="3" t="s">
        <v>11</v>
      </c>
      <c r="N20" s="150">
        <f>IF(M20="SÍ",5,"0")</f>
        <v>5</v>
      </c>
      <c r="O20" s="236"/>
      <c r="P20" s="224"/>
      <c r="Q20" s="224"/>
      <c r="R20" s="227"/>
      <c r="S20" s="224"/>
      <c r="T20" s="227"/>
      <c r="U20" s="230"/>
      <c r="V20" s="233"/>
      <c r="W20" s="210"/>
      <c r="X20" s="213"/>
      <c r="Y20" s="215"/>
      <c r="Z20" s="218"/>
      <c r="AA20" s="471"/>
      <c r="AB20" s="193"/>
      <c r="AC20" s="748"/>
      <c r="AD20" s="751"/>
      <c r="AE20" s="774"/>
      <c r="AF20" s="297"/>
      <c r="AG20" s="204"/>
      <c r="AH20" s="751"/>
    </row>
    <row r="21" spans="1:34" x14ac:dyDescent="0.25">
      <c r="A21" s="762"/>
      <c r="B21" s="765"/>
      <c r="C21" s="779"/>
      <c r="D21" s="768"/>
      <c r="E21" s="771"/>
      <c r="F21" s="251"/>
      <c r="G21" s="248"/>
      <c r="H21" s="235"/>
      <c r="I21" s="236"/>
      <c r="J21" s="263" t="str">
        <f>IF(AND(J19&gt;=5,J19&lt;=10),"BAJA",IF(AND(J19&gt;=15,J19&lt;=25),"MODERADA",IF(AND(J19&gt;=30,J19&lt;=50),"ALTA",IF(AND(J19&gt;=60,J19&lt;=100),"EXTREMA",""))))</f>
        <v>MODERADA</v>
      </c>
      <c r="K21" s="758"/>
      <c r="L21" s="27" t="s">
        <v>3</v>
      </c>
      <c r="M21" s="3" t="s">
        <v>12</v>
      </c>
      <c r="N21" s="150" t="str">
        <f>IF(M21="SÍ",15,"0")</f>
        <v>0</v>
      </c>
      <c r="O21" s="236"/>
      <c r="P21" s="224"/>
      <c r="Q21" s="224"/>
      <c r="R21" s="227"/>
      <c r="S21" s="224"/>
      <c r="T21" s="227"/>
      <c r="U21" s="230"/>
      <c r="V21" s="233"/>
      <c r="W21" s="210"/>
      <c r="X21" s="213"/>
      <c r="Y21" s="215"/>
      <c r="Z21" s="222" t="str">
        <f>IF(AND($Z19&gt;=5,$Z19&lt;=10),"BAJA",IF(AND($Z19&gt;=15,$Z19&lt;=25),"MODERADA",IF(AND($Z19&gt;=30,$Z19&lt;=50),"ALTA",IF(AND($Z19&gt;=60,$Z19&lt;=100),"EXTREMA",""))))</f>
        <v>BAJA</v>
      </c>
      <c r="AA21" s="471"/>
      <c r="AB21" s="193"/>
      <c r="AC21" s="748"/>
      <c r="AD21" s="751"/>
      <c r="AE21" s="774"/>
      <c r="AF21" s="297"/>
      <c r="AG21" s="204"/>
      <c r="AH21" s="751"/>
    </row>
    <row r="22" spans="1:34" x14ac:dyDescent="0.25">
      <c r="A22" s="762"/>
      <c r="B22" s="765"/>
      <c r="C22" s="779"/>
      <c r="D22" s="768"/>
      <c r="E22" s="771"/>
      <c r="F22" s="251"/>
      <c r="G22" s="248"/>
      <c r="H22" s="235"/>
      <c r="I22" s="236"/>
      <c r="J22" s="263"/>
      <c r="K22" s="758"/>
      <c r="L22" s="27" t="s">
        <v>4</v>
      </c>
      <c r="M22" s="3" t="s">
        <v>11</v>
      </c>
      <c r="N22" s="150">
        <f>IF(M22="SÍ",10,"0")</f>
        <v>10</v>
      </c>
      <c r="O22" s="236"/>
      <c r="P22" s="224"/>
      <c r="Q22" s="224"/>
      <c r="R22" s="227"/>
      <c r="S22" s="224"/>
      <c r="T22" s="227"/>
      <c r="U22" s="230"/>
      <c r="V22" s="233"/>
      <c r="W22" s="210"/>
      <c r="X22" s="213"/>
      <c r="Y22" s="215"/>
      <c r="Z22" s="222"/>
      <c r="AA22" s="471"/>
      <c r="AB22" s="193"/>
      <c r="AC22" s="748"/>
      <c r="AD22" s="751"/>
      <c r="AE22" s="774"/>
      <c r="AF22" s="297"/>
      <c r="AG22" s="204"/>
      <c r="AH22" s="751"/>
    </row>
    <row r="23" spans="1:34" ht="30" x14ac:dyDescent="0.25">
      <c r="A23" s="762"/>
      <c r="B23" s="765"/>
      <c r="C23" s="779"/>
      <c r="D23" s="768"/>
      <c r="E23" s="771"/>
      <c r="F23" s="251"/>
      <c r="G23" s="248"/>
      <c r="H23" s="235"/>
      <c r="I23" s="236"/>
      <c r="J23" s="263"/>
      <c r="K23" s="758"/>
      <c r="L23" s="26" t="s">
        <v>31</v>
      </c>
      <c r="M23" s="3" t="s">
        <v>11</v>
      </c>
      <c r="N23" s="150">
        <f>IF(M23="SÍ",15,"0")</f>
        <v>15</v>
      </c>
      <c r="O23" s="236"/>
      <c r="P23" s="224"/>
      <c r="Q23" s="224"/>
      <c r="R23" s="227"/>
      <c r="S23" s="224"/>
      <c r="T23" s="227"/>
      <c r="U23" s="230"/>
      <c r="V23" s="233"/>
      <c r="W23" s="210"/>
      <c r="X23" s="213"/>
      <c r="Y23" s="215"/>
      <c r="Z23" s="222"/>
      <c r="AA23" s="471"/>
      <c r="AB23" s="193"/>
      <c r="AC23" s="748"/>
      <c r="AD23" s="751"/>
      <c r="AE23" s="774"/>
      <c r="AF23" s="297"/>
      <c r="AG23" s="204"/>
      <c r="AH23" s="751"/>
    </row>
    <row r="24" spans="1:34" ht="30" x14ac:dyDescent="0.25">
      <c r="A24" s="762"/>
      <c r="B24" s="765"/>
      <c r="C24" s="779"/>
      <c r="D24" s="768"/>
      <c r="E24" s="771"/>
      <c r="F24" s="251"/>
      <c r="G24" s="248"/>
      <c r="H24" s="235"/>
      <c r="I24" s="236"/>
      <c r="J24" s="263"/>
      <c r="K24" s="758"/>
      <c r="L24" s="26" t="s">
        <v>5</v>
      </c>
      <c r="M24" s="3" t="s">
        <v>11</v>
      </c>
      <c r="N24" s="150">
        <f>IF(M24="SÍ",10,"0")</f>
        <v>10</v>
      </c>
      <c r="O24" s="236"/>
      <c r="P24" s="224"/>
      <c r="Q24" s="224"/>
      <c r="R24" s="227"/>
      <c r="S24" s="224"/>
      <c r="T24" s="227"/>
      <c r="U24" s="230"/>
      <c r="V24" s="233"/>
      <c r="W24" s="210"/>
      <c r="X24" s="213"/>
      <c r="Y24" s="215"/>
      <c r="Z24" s="222"/>
      <c r="AA24" s="471"/>
      <c r="AB24" s="193"/>
      <c r="AC24" s="748"/>
      <c r="AD24" s="751"/>
      <c r="AE24" s="774"/>
      <c r="AF24" s="297"/>
      <c r="AG24" s="204"/>
      <c r="AH24" s="751"/>
    </row>
    <row r="25" spans="1:34" ht="30" x14ac:dyDescent="0.25">
      <c r="A25" s="776"/>
      <c r="B25" s="777"/>
      <c r="C25" s="779"/>
      <c r="D25" s="770"/>
      <c r="E25" s="782"/>
      <c r="F25" s="259"/>
      <c r="G25" s="257"/>
      <c r="H25" s="262"/>
      <c r="I25" s="236"/>
      <c r="J25" s="264"/>
      <c r="K25" s="758"/>
      <c r="L25" s="28" t="s">
        <v>30</v>
      </c>
      <c r="M25" s="3" t="s">
        <v>11</v>
      </c>
      <c r="N25" s="150">
        <f>IF(M25="SÍ",30,"0")</f>
        <v>30</v>
      </c>
      <c r="O25" s="236"/>
      <c r="P25" s="224"/>
      <c r="Q25" s="224"/>
      <c r="R25" s="227"/>
      <c r="S25" s="224"/>
      <c r="T25" s="227"/>
      <c r="U25" s="230"/>
      <c r="V25" s="234"/>
      <c r="W25" s="211"/>
      <c r="X25" s="214"/>
      <c r="Y25" s="215"/>
      <c r="Z25" s="222"/>
      <c r="AA25" s="471"/>
      <c r="AB25" s="193"/>
      <c r="AC25" s="748"/>
      <c r="AD25" s="751"/>
      <c r="AE25" s="774"/>
      <c r="AF25" s="297"/>
      <c r="AG25" s="204"/>
      <c r="AH25" s="751"/>
    </row>
    <row r="26" spans="1:34" ht="30" customHeight="1" x14ac:dyDescent="0.25">
      <c r="A26" s="762" t="s">
        <v>326</v>
      </c>
      <c r="B26" s="764" t="s">
        <v>327</v>
      </c>
      <c r="C26" s="778" t="s">
        <v>347</v>
      </c>
      <c r="D26" s="768" t="s">
        <v>348</v>
      </c>
      <c r="E26" s="768" t="s">
        <v>349</v>
      </c>
      <c r="F26" s="251" t="s">
        <v>13</v>
      </c>
      <c r="G26" s="248" t="str">
        <f>IF(F26="(1) RARA VEZ","1", IF(F26="(2) IMPROBABLE","2",IF(F26="(3) POSIBLE","3",IF(F26="(4) PROBABLE","4",IF(F26="(5) CASI SEGURO","5","")))))</f>
        <v>1</v>
      </c>
      <c r="H26" s="235" t="s">
        <v>20</v>
      </c>
      <c r="I26" s="236" t="str">
        <f>IF(H26="(5) MODERADO","5", IF(H26="(10) MAYOR","10",IF(H26="(20) CATASTROFICO","20","")))</f>
        <v>10</v>
      </c>
      <c r="J26" s="298">
        <f>+G26*I26</f>
        <v>10</v>
      </c>
      <c r="K26" s="757" t="s">
        <v>350</v>
      </c>
      <c r="L26" s="25" t="s">
        <v>6</v>
      </c>
      <c r="M26" s="3" t="s">
        <v>11</v>
      </c>
      <c r="N26" s="145">
        <f>IF(M26="SÍ",15,"0")</f>
        <v>15</v>
      </c>
      <c r="O26" s="242">
        <f>SUM(N26:N32)</f>
        <v>85</v>
      </c>
      <c r="P26" s="223">
        <f>IF(AND($O26&gt;=0,$O26&lt;=50),0,IF(AND($O26&gt;50,$O26&lt;=75),1,IF(AND($O26&gt;75,$O26&lt;=100),2,"")))</f>
        <v>2</v>
      </c>
      <c r="Q26" s="223">
        <f>$G26-$P26</f>
        <v>-1</v>
      </c>
      <c r="R26" s="226">
        <f>IF($Q26&lt;=0,1,$Q26)</f>
        <v>1</v>
      </c>
      <c r="S26" s="223">
        <f>$I26-$P26</f>
        <v>8</v>
      </c>
      <c r="T26" s="226">
        <f>IF($S26=19,10,IF($S26=18,5,IF($S26=9,5,IF($S26=8,5,I26))))</f>
        <v>5</v>
      </c>
      <c r="U26" s="229" t="s">
        <v>8</v>
      </c>
      <c r="V26" s="232" t="str">
        <f>IF(AND($U26="PROBABILIDAD",$R26=1),$XEI$6,IF(AND($U26="PROBABILIDAD",$R26=2),$XEI$5,IF(AND($U26="PROBABILIDAD",$R26=3),$XEI$4,IF(AND($U26="PROBABILIDAD",$R26=4),$XEI$3,IF(AND($U26="PROBABILIDAD",$R26=5),$XEI$2,$F26)))))</f>
        <v>(1) RARA VEZ</v>
      </c>
      <c r="W26" s="266">
        <f>IF($U26="PROBABILIDAD",$R26,$G26)</f>
        <v>1</v>
      </c>
      <c r="X26" s="212" t="str">
        <f>IF(AND($U26="IMPACTO",$S26=18),$XEI$9,IF(AND($U26="IMPACTO",$S26=19),$XEJ$9,IF(AND($U26="IMPACTO",$S26=20),$XEK$9,IF(AND($U26="IMPACTO",$S26&lt;10),$XEI$9,$H26))))</f>
        <v>(10) MAYOR</v>
      </c>
      <c r="Y26" s="215" t="str">
        <f>IF($U26="IMPACTO",$T26,$I26)</f>
        <v>10</v>
      </c>
      <c r="Z26" s="217">
        <f>+W26*Y26</f>
        <v>10</v>
      </c>
      <c r="AA26" s="470" t="s">
        <v>351</v>
      </c>
      <c r="AB26" s="745">
        <v>43739</v>
      </c>
      <c r="AC26" s="747" t="s">
        <v>352</v>
      </c>
      <c r="AD26" s="742" t="s">
        <v>353</v>
      </c>
      <c r="AE26" s="773">
        <v>43707</v>
      </c>
      <c r="AF26" s="296" t="s">
        <v>354</v>
      </c>
      <c r="AG26" s="296" t="s">
        <v>336</v>
      </c>
      <c r="AH26" s="760" t="s">
        <v>355</v>
      </c>
    </row>
    <row r="27" spans="1:34" ht="30" x14ac:dyDescent="0.25">
      <c r="A27" s="762"/>
      <c r="B27" s="765"/>
      <c r="C27" s="779"/>
      <c r="D27" s="768"/>
      <c r="E27" s="779"/>
      <c r="F27" s="251"/>
      <c r="G27" s="248"/>
      <c r="H27" s="235"/>
      <c r="I27" s="236"/>
      <c r="J27" s="298"/>
      <c r="K27" s="775"/>
      <c r="L27" s="26" t="s">
        <v>7</v>
      </c>
      <c r="M27" s="3" t="s">
        <v>11</v>
      </c>
      <c r="N27" s="150">
        <f>IF(M27="SÍ",5,"0")</f>
        <v>5</v>
      </c>
      <c r="O27" s="236"/>
      <c r="P27" s="224"/>
      <c r="Q27" s="224"/>
      <c r="R27" s="227"/>
      <c r="S27" s="224"/>
      <c r="T27" s="227"/>
      <c r="U27" s="230"/>
      <c r="V27" s="233"/>
      <c r="W27" s="266"/>
      <c r="X27" s="213"/>
      <c r="Y27" s="215"/>
      <c r="Z27" s="218"/>
      <c r="AA27" s="755"/>
      <c r="AB27" s="193"/>
      <c r="AC27" s="748"/>
      <c r="AD27" s="743"/>
      <c r="AE27" s="774"/>
      <c r="AF27" s="297"/>
      <c r="AG27" s="297"/>
      <c r="AH27" s="761"/>
    </row>
    <row r="28" spans="1:34" x14ac:dyDescent="0.25">
      <c r="A28" s="762"/>
      <c r="B28" s="765"/>
      <c r="C28" s="779"/>
      <c r="D28" s="768"/>
      <c r="E28" s="779"/>
      <c r="F28" s="251"/>
      <c r="G28" s="248"/>
      <c r="H28" s="235"/>
      <c r="I28" s="236"/>
      <c r="J28" s="263" t="str">
        <f>IF(AND(J26&gt;=5,J26&lt;=10),"BAJA",IF(AND(J26&gt;=15,J26&lt;=25),"MODERADA",IF(AND(J26&gt;=30,J26&lt;=50),"ALTA",IF(AND(J26&gt;=60,J26&lt;=100),"EXTREMA",""))))</f>
        <v>BAJA</v>
      </c>
      <c r="K28" s="775"/>
      <c r="L28" s="27" t="s">
        <v>3</v>
      </c>
      <c r="M28" s="3" t="s">
        <v>12</v>
      </c>
      <c r="N28" s="150" t="str">
        <f>IF(M28="SÍ",15,"0")</f>
        <v>0</v>
      </c>
      <c r="O28" s="236"/>
      <c r="P28" s="224"/>
      <c r="Q28" s="224"/>
      <c r="R28" s="227"/>
      <c r="S28" s="224"/>
      <c r="T28" s="227"/>
      <c r="U28" s="230"/>
      <c r="V28" s="233"/>
      <c r="W28" s="266"/>
      <c r="X28" s="213"/>
      <c r="Y28" s="215"/>
      <c r="Z28" s="222" t="str">
        <f>IF(AND($Z26&gt;=5,$Z26&lt;=10),"BAJA",IF(AND($Z26&gt;=15,$Z26&lt;=25),"MODERADA",IF(AND($Z26&gt;=30,$Z26&lt;=50),"ALTA",IF(AND($Z26&gt;=60,$Z26&lt;=100),"EXTREMA",""))))</f>
        <v>BAJA</v>
      </c>
      <c r="AA28" s="755"/>
      <c r="AB28" s="193"/>
      <c r="AC28" s="748"/>
      <c r="AD28" s="743"/>
      <c r="AE28" s="774"/>
      <c r="AF28" s="297"/>
      <c r="AG28" s="297"/>
      <c r="AH28" s="761"/>
    </row>
    <row r="29" spans="1:34" x14ac:dyDescent="0.25">
      <c r="A29" s="762"/>
      <c r="B29" s="765"/>
      <c r="C29" s="779"/>
      <c r="D29" s="768"/>
      <c r="E29" s="779"/>
      <c r="F29" s="251"/>
      <c r="G29" s="248"/>
      <c r="H29" s="235"/>
      <c r="I29" s="236"/>
      <c r="J29" s="263"/>
      <c r="K29" s="775"/>
      <c r="L29" s="27" t="s">
        <v>4</v>
      </c>
      <c r="M29" s="3" t="s">
        <v>11</v>
      </c>
      <c r="N29" s="150">
        <f>IF(M29="SÍ",10,"0")</f>
        <v>10</v>
      </c>
      <c r="O29" s="236"/>
      <c r="P29" s="224"/>
      <c r="Q29" s="224"/>
      <c r="R29" s="227"/>
      <c r="S29" s="224"/>
      <c r="T29" s="227"/>
      <c r="U29" s="230"/>
      <c r="V29" s="233"/>
      <c r="W29" s="266"/>
      <c r="X29" s="213"/>
      <c r="Y29" s="215"/>
      <c r="Z29" s="222"/>
      <c r="AA29" s="755"/>
      <c r="AB29" s="193"/>
      <c r="AC29" s="748"/>
      <c r="AD29" s="743"/>
      <c r="AE29" s="774"/>
      <c r="AF29" s="297"/>
      <c r="AG29" s="297"/>
      <c r="AH29" s="761"/>
    </row>
    <row r="30" spans="1:34" ht="30" x14ac:dyDescent="0.25">
      <c r="A30" s="762"/>
      <c r="B30" s="765"/>
      <c r="C30" s="779"/>
      <c r="D30" s="768"/>
      <c r="E30" s="779"/>
      <c r="F30" s="251"/>
      <c r="G30" s="248"/>
      <c r="H30" s="235"/>
      <c r="I30" s="236"/>
      <c r="J30" s="263"/>
      <c r="K30" s="775"/>
      <c r="L30" s="26" t="s">
        <v>31</v>
      </c>
      <c r="M30" s="3" t="s">
        <v>11</v>
      </c>
      <c r="N30" s="150">
        <f>IF(M30="SÍ",15,"0")</f>
        <v>15</v>
      </c>
      <c r="O30" s="236"/>
      <c r="P30" s="224"/>
      <c r="Q30" s="224"/>
      <c r="R30" s="227"/>
      <c r="S30" s="224"/>
      <c r="T30" s="227"/>
      <c r="U30" s="230"/>
      <c r="V30" s="233"/>
      <c r="W30" s="266"/>
      <c r="X30" s="213"/>
      <c r="Y30" s="215"/>
      <c r="Z30" s="222"/>
      <c r="AA30" s="755"/>
      <c r="AB30" s="193"/>
      <c r="AC30" s="748"/>
      <c r="AD30" s="743"/>
      <c r="AE30" s="774"/>
      <c r="AF30" s="297"/>
      <c r="AG30" s="297"/>
      <c r="AH30" s="761"/>
    </row>
    <row r="31" spans="1:34" ht="30" x14ac:dyDescent="0.25">
      <c r="A31" s="762"/>
      <c r="B31" s="765"/>
      <c r="C31" s="779"/>
      <c r="D31" s="768"/>
      <c r="E31" s="779"/>
      <c r="F31" s="251"/>
      <c r="G31" s="248"/>
      <c r="H31" s="235"/>
      <c r="I31" s="236"/>
      <c r="J31" s="263"/>
      <c r="K31" s="775"/>
      <c r="L31" s="26" t="s">
        <v>5</v>
      </c>
      <c r="M31" s="3" t="s">
        <v>11</v>
      </c>
      <c r="N31" s="150">
        <f>IF(M31="SÍ",10,"0")</f>
        <v>10</v>
      </c>
      <c r="O31" s="236"/>
      <c r="P31" s="224"/>
      <c r="Q31" s="224"/>
      <c r="R31" s="227"/>
      <c r="S31" s="224"/>
      <c r="T31" s="227"/>
      <c r="U31" s="230"/>
      <c r="V31" s="233"/>
      <c r="W31" s="266"/>
      <c r="X31" s="213"/>
      <c r="Y31" s="215"/>
      <c r="Z31" s="222"/>
      <c r="AA31" s="755"/>
      <c r="AB31" s="193"/>
      <c r="AC31" s="748"/>
      <c r="AD31" s="743"/>
      <c r="AE31" s="774"/>
      <c r="AF31" s="297"/>
      <c r="AG31" s="297"/>
      <c r="AH31" s="761"/>
    </row>
    <row r="32" spans="1:34" ht="30" x14ac:dyDescent="0.25">
      <c r="A32" s="776"/>
      <c r="B32" s="777"/>
      <c r="C32" s="780"/>
      <c r="D32" s="770"/>
      <c r="E32" s="780"/>
      <c r="F32" s="259"/>
      <c r="G32" s="257"/>
      <c r="H32" s="262"/>
      <c r="I32" s="236"/>
      <c r="J32" s="264"/>
      <c r="K32" s="775"/>
      <c r="L32" s="28" t="s">
        <v>30</v>
      </c>
      <c r="M32" s="3" t="s">
        <v>11</v>
      </c>
      <c r="N32" s="150">
        <f>IF(M32="SÍ",30,"0")</f>
        <v>30</v>
      </c>
      <c r="O32" s="236"/>
      <c r="P32" s="224"/>
      <c r="Q32" s="224"/>
      <c r="R32" s="227"/>
      <c r="S32" s="224"/>
      <c r="T32" s="227"/>
      <c r="U32" s="230"/>
      <c r="V32" s="234"/>
      <c r="W32" s="266"/>
      <c r="X32" s="214"/>
      <c r="Y32" s="215"/>
      <c r="Z32" s="222"/>
      <c r="AA32" s="755"/>
      <c r="AB32" s="193"/>
      <c r="AC32" s="748"/>
      <c r="AD32" s="743"/>
      <c r="AE32" s="774"/>
      <c r="AF32" s="297"/>
      <c r="AG32" s="297"/>
      <c r="AH32" s="761"/>
    </row>
    <row r="33" spans="1:34" ht="30" customHeight="1" x14ac:dyDescent="0.25">
      <c r="A33" s="762" t="s">
        <v>326</v>
      </c>
      <c r="B33" s="764" t="s">
        <v>327</v>
      </c>
      <c r="C33" s="668" t="s">
        <v>356</v>
      </c>
      <c r="D33" s="768" t="s">
        <v>357</v>
      </c>
      <c r="E33" s="770" t="s">
        <v>358</v>
      </c>
      <c r="F33" s="251" t="s">
        <v>13</v>
      </c>
      <c r="G33" s="248" t="str">
        <f>IF(F33="(1) RARA VEZ","1", IF(F33="(2) IMPROBABLE","2",IF(F33="(3) POSIBLE","3",IF(F33="(4) PROBABLE","4",IF(F33="(5) CASI SEGURO","5","")))))</f>
        <v>1</v>
      </c>
      <c r="H33" s="235" t="s">
        <v>20</v>
      </c>
      <c r="I33" s="236" t="str">
        <f>IF(H33="(5) MODERADO","5", IF(H33="(10) MAYOR","10",IF(H33="(20) CATASTROFICO","20","")))</f>
        <v>10</v>
      </c>
      <c r="J33" s="298">
        <f>+G33*I33</f>
        <v>10</v>
      </c>
      <c r="K33" s="757" t="s">
        <v>359</v>
      </c>
      <c r="L33" s="25" t="s">
        <v>6</v>
      </c>
      <c r="M33" s="3" t="s">
        <v>11</v>
      </c>
      <c r="N33" s="145">
        <f>IF(M33="SÍ",15,"0")</f>
        <v>15</v>
      </c>
      <c r="O33" s="242">
        <f>SUM(N33:N39)</f>
        <v>85</v>
      </c>
      <c r="P33" s="223">
        <f>IF(AND($O33&gt;=0,$O33&lt;=50),0,IF(AND($O33&gt;50,$O33&lt;=75),1,IF(AND($O33&gt;75,$O33&lt;=100),2,"")))</f>
        <v>2</v>
      </c>
      <c r="Q33" s="223">
        <f>$G33-$P33</f>
        <v>-1</v>
      </c>
      <c r="R33" s="226">
        <f>IF($Q33&lt;=0,1,$Q33)</f>
        <v>1</v>
      </c>
      <c r="S33" s="223">
        <f>$I33-$P33</f>
        <v>8</v>
      </c>
      <c r="T33" s="226">
        <f>IF($S33=19,10,IF($S33=18,5,IF($S33=9,5,IF($S33=8,5,I33))))</f>
        <v>5</v>
      </c>
      <c r="U33" s="229" t="s">
        <v>8</v>
      </c>
      <c r="V33" s="233" t="str">
        <f>IF(AND($U33="PROBABILIDAD",$R33=1),$XEI$6,IF(AND($U33="PROBABILIDAD",$R33=2),$XEI$5,IF(AND($U33="PROBABILIDAD",$R33=3),$XEI$4,IF(AND($U33="PROBABILIDAD",$R33=4),$XEI$3,IF(AND($U33="PROBABILIDAD",$R33=5),$XEI$2,$F33)))))</f>
        <v>(1) RARA VEZ</v>
      </c>
      <c r="W33" s="210">
        <f>IF($U33="PROBABILIDAD",$R33,$G33)</f>
        <v>1</v>
      </c>
      <c r="X33" s="213" t="str">
        <f>IF(AND($U33="IMPACTO",$S33=18),$XEI$9,IF(AND($U33="IMPACTO",$S33=19),$XEJ$9,IF(AND($U33="IMPACTO",$S33=20),$XEK$9,IF(AND($U33="IMPACTO",$S33&lt;10),$XEI$9,$H33))))</f>
        <v>(10) MAYOR</v>
      </c>
      <c r="Y33" s="215" t="str">
        <f>IF($U33="IMPACTO",$T33,$I33)</f>
        <v>10</v>
      </c>
      <c r="Z33" s="217">
        <f>+W33*Y33</f>
        <v>10</v>
      </c>
      <c r="AA33" s="470" t="s">
        <v>360</v>
      </c>
      <c r="AB33" s="745">
        <v>43739</v>
      </c>
      <c r="AC33" s="747" t="s">
        <v>361</v>
      </c>
      <c r="AD33" s="750" t="s">
        <v>362</v>
      </c>
      <c r="AE33" s="549">
        <v>43707</v>
      </c>
      <c r="AF33" s="296" t="s">
        <v>363</v>
      </c>
      <c r="AG33" s="192" t="s">
        <v>336</v>
      </c>
      <c r="AH33" s="742" t="s">
        <v>364</v>
      </c>
    </row>
    <row r="34" spans="1:34" ht="30" x14ac:dyDescent="0.25">
      <c r="A34" s="762"/>
      <c r="B34" s="765"/>
      <c r="C34" s="669"/>
      <c r="D34" s="768"/>
      <c r="E34" s="771"/>
      <c r="F34" s="251"/>
      <c r="G34" s="248"/>
      <c r="H34" s="235"/>
      <c r="I34" s="236"/>
      <c r="J34" s="298"/>
      <c r="K34" s="758"/>
      <c r="L34" s="26" t="s">
        <v>7</v>
      </c>
      <c r="M34" s="3" t="s">
        <v>11</v>
      </c>
      <c r="N34" s="150">
        <f>IF(M34="SÍ",5,"0")</f>
        <v>5</v>
      </c>
      <c r="O34" s="236"/>
      <c r="P34" s="224"/>
      <c r="Q34" s="224"/>
      <c r="R34" s="227"/>
      <c r="S34" s="224"/>
      <c r="T34" s="227"/>
      <c r="U34" s="230"/>
      <c r="V34" s="233"/>
      <c r="W34" s="210"/>
      <c r="X34" s="213"/>
      <c r="Y34" s="215"/>
      <c r="Z34" s="218"/>
      <c r="AA34" s="755"/>
      <c r="AB34" s="193"/>
      <c r="AC34" s="748"/>
      <c r="AD34" s="751"/>
      <c r="AE34" s="550"/>
      <c r="AF34" s="297"/>
      <c r="AG34" s="204"/>
      <c r="AH34" s="743"/>
    </row>
    <row r="35" spans="1:34" x14ac:dyDescent="0.25">
      <c r="A35" s="762"/>
      <c r="B35" s="765"/>
      <c r="C35" s="669"/>
      <c r="D35" s="768"/>
      <c r="E35" s="771"/>
      <c r="F35" s="251"/>
      <c r="G35" s="248"/>
      <c r="H35" s="235"/>
      <c r="I35" s="236"/>
      <c r="J35" s="263" t="str">
        <f>IF(AND(J33&gt;=5,J33&lt;=10),"BAJA",IF(AND(J33&gt;=15,J33&lt;=25),"MODERADA",IF(AND(J33&gt;=30,J33&lt;=50),"ALTA",IF(AND(J33&gt;=60,J33&lt;=100),"EXTREMA",""))))</f>
        <v>BAJA</v>
      </c>
      <c r="K35" s="758"/>
      <c r="L35" s="27" t="s">
        <v>3</v>
      </c>
      <c r="M35" s="3" t="s">
        <v>12</v>
      </c>
      <c r="N35" s="150" t="str">
        <f>IF(M35="SÍ",15,"0")</f>
        <v>0</v>
      </c>
      <c r="O35" s="236"/>
      <c r="P35" s="224"/>
      <c r="Q35" s="224"/>
      <c r="R35" s="227"/>
      <c r="S35" s="224"/>
      <c r="T35" s="227"/>
      <c r="U35" s="230"/>
      <c r="V35" s="233"/>
      <c r="W35" s="210"/>
      <c r="X35" s="213"/>
      <c r="Y35" s="215"/>
      <c r="Z35" s="222" t="str">
        <f>IF(AND($Z33&gt;=5,$Z33&lt;=10),"BAJA",IF(AND($Z33&gt;=15,$Z33&lt;=25),"MODERADA",IF(AND($Z33&gt;=30,$Z33&lt;=50),"ALTA",IF(AND($Z33&gt;=60,$Z33&lt;=100),"EXTREMA",""))))</f>
        <v>BAJA</v>
      </c>
      <c r="AA35" s="755"/>
      <c r="AB35" s="193"/>
      <c r="AC35" s="748"/>
      <c r="AD35" s="751"/>
      <c r="AE35" s="550"/>
      <c r="AF35" s="297"/>
      <c r="AG35" s="204"/>
      <c r="AH35" s="743"/>
    </row>
    <row r="36" spans="1:34" x14ac:dyDescent="0.25">
      <c r="A36" s="762"/>
      <c r="B36" s="765"/>
      <c r="C36" s="669"/>
      <c r="D36" s="768"/>
      <c r="E36" s="771"/>
      <c r="F36" s="251"/>
      <c r="G36" s="248"/>
      <c r="H36" s="235"/>
      <c r="I36" s="236"/>
      <c r="J36" s="263"/>
      <c r="K36" s="758"/>
      <c r="L36" s="27" t="s">
        <v>4</v>
      </c>
      <c r="M36" s="3" t="s">
        <v>11</v>
      </c>
      <c r="N36" s="150">
        <f>IF(M36="SÍ",10,"0")</f>
        <v>10</v>
      </c>
      <c r="O36" s="236"/>
      <c r="P36" s="224"/>
      <c r="Q36" s="224"/>
      <c r="R36" s="227"/>
      <c r="S36" s="224"/>
      <c r="T36" s="227"/>
      <c r="U36" s="230"/>
      <c r="V36" s="233"/>
      <c r="W36" s="210"/>
      <c r="X36" s="213"/>
      <c r="Y36" s="215"/>
      <c r="Z36" s="222"/>
      <c r="AA36" s="755"/>
      <c r="AB36" s="193"/>
      <c r="AC36" s="748"/>
      <c r="AD36" s="751"/>
      <c r="AE36" s="550"/>
      <c r="AF36" s="297"/>
      <c r="AG36" s="204"/>
      <c r="AH36" s="743"/>
    </row>
    <row r="37" spans="1:34" ht="30" x14ac:dyDescent="0.25">
      <c r="A37" s="762"/>
      <c r="B37" s="765"/>
      <c r="C37" s="669"/>
      <c r="D37" s="768"/>
      <c r="E37" s="771"/>
      <c r="F37" s="251"/>
      <c r="G37" s="248"/>
      <c r="H37" s="235"/>
      <c r="I37" s="236"/>
      <c r="J37" s="263"/>
      <c r="K37" s="758"/>
      <c r="L37" s="26" t="s">
        <v>31</v>
      </c>
      <c r="M37" s="3" t="s">
        <v>11</v>
      </c>
      <c r="N37" s="150">
        <f>IF(M37="SÍ",15,"0")</f>
        <v>15</v>
      </c>
      <c r="O37" s="236"/>
      <c r="P37" s="224"/>
      <c r="Q37" s="224"/>
      <c r="R37" s="227"/>
      <c r="S37" s="224"/>
      <c r="T37" s="227"/>
      <c r="U37" s="230"/>
      <c r="V37" s="233"/>
      <c r="W37" s="210"/>
      <c r="X37" s="213"/>
      <c r="Y37" s="215"/>
      <c r="Z37" s="222"/>
      <c r="AA37" s="755"/>
      <c r="AB37" s="193"/>
      <c r="AC37" s="748"/>
      <c r="AD37" s="751"/>
      <c r="AE37" s="550"/>
      <c r="AF37" s="297"/>
      <c r="AG37" s="204"/>
      <c r="AH37" s="743"/>
    </row>
    <row r="38" spans="1:34" ht="30" x14ac:dyDescent="0.25">
      <c r="A38" s="762"/>
      <c r="B38" s="765"/>
      <c r="C38" s="669"/>
      <c r="D38" s="768"/>
      <c r="E38" s="771"/>
      <c r="F38" s="251"/>
      <c r="G38" s="248"/>
      <c r="H38" s="235"/>
      <c r="I38" s="236"/>
      <c r="J38" s="263"/>
      <c r="K38" s="758"/>
      <c r="L38" s="26" t="s">
        <v>5</v>
      </c>
      <c r="M38" s="3" t="s">
        <v>11</v>
      </c>
      <c r="N38" s="150">
        <f>IF(M38="SÍ",10,"0")</f>
        <v>10</v>
      </c>
      <c r="O38" s="236"/>
      <c r="P38" s="224"/>
      <c r="Q38" s="224"/>
      <c r="R38" s="227"/>
      <c r="S38" s="224"/>
      <c r="T38" s="227"/>
      <c r="U38" s="230"/>
      <c r="V38" s="233"/>
      <c r="W38" s="210"/>
      <c r="X38" s="213"/>
      <c r="Y38" s="215"/>
      <c r="Z38" s="222"/>
      <c r="AA38" s="755"/>
      <c r="AB38" s="193"/>
      <c r="AC38" s="748"/>
      <c r="AD38" s="751"/>
      <c r="AE38" s="550"/>
      <c r="AF38" s="297"/>
      <c r="AG38" s="204"/>
      <c r="AH38" s="743"/>
    </row>
    <row r="39" spans="1:34" ht="30.75" thickBot="1" x14ac:dyDescent="0.3">
      <c r="A39" s="763"/>
      <c r="B39" s="766"/>
      <c r="C39" s="767"/>
      <c r="D39" s="769"/>
      <c r="E39" s="772"/>
      <c r="F39" s="538"/>
      <c r="G39" s="496"/>
      <c r="H39" s="497"/>
      <c r="I39" s="486"/>
      <c r="J39" s="467"/>
      <c r="K39" s="759"/>
      <c r="L39" s="41" t="s">
        <v>30</v>
      </c>
      <c r="M39" s="42" t="s">
        <v>11</v>
      </c>
      <c r="N39" s="43">
        <f>IF(M39="SÍ",30,"0")</f>
        <v>30</v>
      </c>
      <c r="O39" s="486"/>
      <c r="P39" s="482"/>
      <c r="Q39" s="482"/>
      <c r="R39" s="483"/>
      <c r="S39" s="482"/>
      <c r="T39" s="483"/>
      <c r="U39" s="484"/>
      <c r="V39" s="485"/>
      <c r="W39" s="504"/>
      <c r="X39" s="505"/>
      <c r="Y39" s="469"/>
      <c r="Z39" s="468"/>
      <c r="AA39" s="756"/>
      <c r="AB39" s="746"/>
      <c r="AC39" s="749"/>
      <c r="AD39" s="752"/>
      <c r="AE39" s="753"/>
      <c r="AF39" s="754"/>
      <c r="AG39" s="463"/>
      <c r="AH39" s="744"/>
    </row>
    <row r="40" spans="1:34" x14ac:dyDescent="0.25">
      <c r="A40" s="179" t="s">
        <v>52</v>
      </c>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row>
    <row r="41" spans="1:34" ht="18.75" x14ac:dyDescent="0.25">
      <c r="A41" s="180" t="s">
        <v>29</v>
      </c>
      <c r="B41" s="180"/>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row>
    <row r="42" spans="1:34" ht="15.75" x14ac:dyDescent="0.25">
      <c r="A42" s="182" t="s">
        <v>71</v>
      </c>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4"/>
      <c r="AC42" s="185" t="s">
        <v>48</v>
      </c>
      <c r="AD42" s="185"/>
      <c r="AE42" s="185"/>
      <c r="AF42" s="185" t="s">
        <v>25</v>
      </c>
      <c r="AG42" s="185"/>
      <c r="AH42" s="185"/>
    </row>
    <row r="43" spans="1:34" s="30" customFormat="1" ht="15.75" x14ac:dyDescent="0.25">
      <c r="A43" s="174" t="s">
        <v>365</v>
      </c>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6"/>
      <c r="AC43" s="455">
        <v>43488</v>
      </c>
      <c r="AD43" s="456"/>
      <c r="AE43" s="457"/>
      <c r="AF43" s="458" t="s">
        <v>366</v>
      </c>
      <c r="AG43" s="456"/>
      <c r="AH43" s="457"/>
    </row>
    <row r="44" spans="1:34" s="30" customFormat="1" ht="15.75" x14ac:dyDescent="0.25">
      <c r="A44" s="688" t="s">
        <v>367</v>
      </c>
      <c r="B44" s="689"/>
      <c r="C44" s="689"/>
      <c r="D44" s="689"/>
      <c r="E44" s="689"/>
      <c r="F44" s="689"/>
      <c r="G44" s="689"/>
      <c r="H44" s="689"/>
      <c r="I44" s="689"/>
      <c r="J44" s="689"/>
      <c r="K44" s="689"/>
      <c r="L44" s="689"/>
      <c r="M44" s="689"/>
      <c r="N44" s="689"/>
      <c r="O44" s="689"/>
      <c r="P44" s="689"/>
      <c r="Q44" s="689"/>
      <c r="R44" s="689"/>
      <c r="S44" s="689"/>
      <c r="T44" s="689"/>
      <c r="U44" s="689"/>
      <c r="V44" s="689"/>
      <c r="W44" s="689"/>
      <c r="X44" s="689"/>
      <c r="Y44" s="689"/>
      <c r="Z44" s="689"/>
      <c r="AA44" s="689"/>
      <c r="AB44" s="690"/>
      <c r="AC44" s="177"/>
      <c r="AD44" s="178"/>
      <c r="AE44" s="178"/>
      <c r="AF44" s="458" t="s">
        <v>366</v>
      </c>
      <c r="AG44" s="456"/>
      <c r="AH44" s="457"/>
    </row>
    <row r="45" spans="1:34" s="30" customFormat="1" ht="15.75" x14ac:dyDescent="0.25">
      <c r="A45" s="174" t="s">
        <v>101</v>
      </c>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6"/>
      <c r="AC45" s="177">
        <v>43592</v>
      </c>
      <c r="AD45" s="178"/>
      <c r="AE45" s="178"/>
      <c r="AF45" s="458" t="s">
        <v>366</v>
      </c>
      <c r="AG45" s="456"/>
      <c r="AH45" s="457"/>
    </row>
    <row r="46" spans="1:34" s="30" customFormat="1" ht="15.75" x14ac:dyDescent="0.25">
      <c r="A46" s="174" t="s">
        <v>368</v>
      </c>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6"/>
      <c r="AC46" s="177">
        <v>43707</v>
      </c>
      <c r="AD46" s="178"/>
      <c r="AE46" s="178"/>
      <c r="AF46" s="458" t="s">
        <v>366</v>
      </c>
      <c r="AG46" s="456"/>
      <c r="AH46" s="457"/>
    </row>
    <row r="47" spans="1:34" x14ac:dyDescent="0.25">
      <c r="A47" s="581"/>
      <c r="B47" s="582"/>
      <c r="C47" s="582"/>
      <c r="D47" s="582"/>
      <c r="E47" s="582"/>
      <c r="F47" s="582"/>
      <c r="G47" s="582"/>
      <c r="H47" s="582"/>
      <c r="I47" s="582"/>
      <c r="J47" s="582"/>
      <c r="K47" s="582"/>
      <c r="L47" s="582"/>
      <c r="M47" s="582"/>
      <c r="N47" s="582"/>
      <c r="O47" s="582"/>
      <c r="P47" s="582"/>
      <c r="Q47" s="582"/>
      <c r="R47" s="582"/>
      <c r="S47" s="582"/>
      <c r="T47" s="582"/>
      <c r="U47" s="582"/>
      <c r="V47" s="582"/>
      <c r="W47" s="582"/>
      <c r="X47" s="582"/>
      <c r="Y47" s="582"/>
      <c r="Z47" s="582"/>
      <c r="AA47" s="582"/>
      <c r="AB47" s="583"/>
      <c r="AC47" s="449"/>
      <c r="AD47" s="449"/>
      <c r="AE47" s="449"/>
      <c r="AF47" s="449"/>
      <c r="AG47" s="449"/>
      <c r="AH47" s="449"/>
    </row>
    <row r="48" spans="1:34" x14ac:dyDescent="0.25">
      <c r="A48" s="165" t="s">
        <v>32</v>
      </c>
      <c r="B48" s="166"/>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7"/>
    </row>
    <row r="49" spans="1:34" s="30" customFormat="1" x14ac:dyDescent="0.25">
      <c r="A49" s="153" t="s">
        <v>25</v>
      </c>
      <c r="B49" s="153"/>
      <c r="C49" s="153"/>
      <c r="D49" s="153"/>
      <c r="E49" s="153"/>
      <c r="F49" s="153" t="s">
        <v>62</v>
      </c>
      <c r="G49" s="153"/>
      <c r="H49" s="153"/>
      <c r="I49" s="153"/>
      <c r="J49" s="153"/>
      <c r="K49" s="153"/>
      <c r="L49" s="153"/>
      <c r="M49" s="168" t="s">
        <v>369</v>
      </c>
      <c r="N49" s="169"/>
      <c r="O49" s="169"/>
      <c r="P49" s="169"/>
      <c r="Q49" s="169"/>
      <c r="R49" s="169"/>
      <c r="S49" s="169"/>
      <c r="T49" s="169"/>
      <c r="U49" s="169"/>
      <c r="V49" s="169"/>
      <c r="W49" s="169"/>
      <c r="X49" s="169"/>
      <c r="Y49" s="169"/>
      <c r="Z49" s="169"/>
      <c r="AA49" s="169"/>
      <c r="AB49" s="169"/>
      <c r="AC49" s="169"/>
      <c r="AD49" s="152" t="str">
        <f>IF(Z7="X","APOYO OFICINA ASESORA DE PLANEACIÓN","APOYO OFICINA DE CONTROL INTERNO")</f>
        <v>APOYO OFICINA DE CONTROL INTERNO</v>
      </c>
      <c r="AE49" s="152"/>
      <c r="AF49" s="152"/>
      <c r="AG49" s="152"/>
      <c r="AH49" s="152"/>
    </row>
    <row r="50" spans="1:34" s="30" customFormat="1" x14ac:dyDescent="0.25">
      <c r="A50" s="49" t="s">
        <v>72</v>
      </c>
      <c r="B50" s="153" t="s">
        <v>370</v>
      </c>
      <c r="C50" s="153"/>
      <c r="D50" s="153"/>
      <c r="E50" s="153"/>
      <c r="F50" s="49" t="s">
        <v>72</v>
      </c>
      <c r="G50" s="31"/>
      <c r="H50" s="153" t="s">
        <v>371</v>
      </c>
      <c r="I50" s="153"/>
      <c r="J50" s="153"/>
      <c r="K50" s="153"/>
      <c r="L50" s="153"/>
      <c r="M50" s="154" t="s">
        <v>27</v>
      </c>
      <c r="N50" s="154"/>
      <c r="O50" s="154"/>
      <c r="P50" s="154"/>
      <c r="Q50" s="154"/>
      <c r="R50" s="154"/>
      <c r="S50" s="154"/>
      <c r="T50" s="154"/>
      <c r="U50" s="154"/>
      <c r="V50" s="741" t="s">
        <v>105</v>
      </c>
      <c r="W50" s="741"/>
      <c r="X50" s="741"/>
      <c r="Y50" s="741"/>
      <c r="Z50" s="741"/>
      <c r="AA50" s="741"/>
      <c r="AB50" s="741"/>
      <c r="AC50" s="741"/>
      <c r="AD50" s="32" t="s">
        <v>27</v>
      </c>
      <c r="AE50" s="248"/>
      <c r="AF50" s="248"/>
      <c r="AG50" s="248"/>
      <c r="AH50" s="248"/>
    </row>
    <row r="51" spans="1:34" x14ac:dyDescent="0.25">
      <c r="A51" s="49" t="s">
        <v>73</v>
      </c>
      <c r="B51" s="740" t="s">
        <v>372</v>
      </c>
      <c r="C51" s="153"/>
      <c r="D51" s="153"/>
      <c r="E51" s="153"/>
      <c r="F51" s="49" t="s">
        <v>74</v>
      </c>
      <c r="G51" s="31"/>
      <c r="H51" s="740" t="s">
        <v>373</v>
      </c>
      <c r="I51" s="153"/>
      <c r="J51" s="153"/>
      <c r="K51" s="153"/>
      <c r="L51" s="153"/>
      <c r="M51" s="154" t="s">
        <v>28</v>
      </c>
      <c r="N51" s="154"/>
      <c r="O51" s="154"/>
      <c r="P51" s="154"/>
      <c r="Q51" s="154"/>
      <c r="R51" s="154"/>
      <c r="S51" s="154"/>
      <c r="T51" s="154"/>
      <c r="U51" s="154"/>
      <c r="V51" s="248" t="s">
        <v>108</v>
      </c>
      <c r="W51" s="248"/>
      <c r="X51" s="248"/>
      <c r="Y51" s="248"/>
      <c r="Z51" s="248"/>
      <c r="AA51" s="248"/>
      <c r="AB51" s="248"/>
      <c r="AC51" s="248"/>
      <c r="AD51" s="32" t="s">
        <v>28</v>
      </c>
      <c r="AE51" s="248"/>
      <c r="AF51" s="248"/>
      <c r="AG51" s="248"/>
      <c r="AH51" s="248"/>
    </row>
  </sheetData>
  <mergeCells count="191">
    <mergeCell ref="A7:B7"/>
    <mergeCell ref="C7:E7"/>
    <mergeCell ref="F7:L7"/>
    <mergeCell ref="M7:V7"/>
    <mergeCell ref="AE7:AF7"/>
    <mergeCell ref="XEI7:XEJ7"/>
    <mergeCell ref="A8:E8"/>
    <mergeCell ref="F8:Z8"/>
    <mergeCell ref="AA8:AD10"/>
    <mergeCell ref="AE8:AH10"/>
    <mergeCell ref="XEI8:XEJ8"/>
    <mergeCell ref="A9:A11"/>
    <mergeCell ref="B9:B11"/>
    <mergeCell ref="C9:C11"/>
    <mergeCell ref="D9:D11"/>
    <mergeCell ref="E9:E11"/>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S12:S18"/>
    <mergeCell ref="T12:T18"/>
    <mergeCell ref="U12:U18"/>
    <mergeCell ref="G12:G18"/>
    <mergeCell ref="H12:H18"/>
    <mergeCell ref="I12:I18"/>
    <mergeCell ref="J12:J13"/>
    <mergeCell ref="K12:K18"/>
    <mergeCell ref="O12:O18"/>
    <mergeCell ref="AH12:AH18"/>
    <mergeCell ref="J14:J18"/>
    <mergeCell ref="Z14:Z18"/>
    <mergeCell ref="A19:A25"/>
    <mergeCell ref="B19:B25"/>
    <mergeCell ref="C19:C25"/>
    <mergeCell ref="D19:D25"/>
    <mergeCell ref="E19:E25"/>
    <mergeCell ref="F19:F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R12:R18"/>
    <mergeCell ref="S19:S25"/>
    <mergeCell ref="T19:T25"/>
    <mergeCell ref="U19:U25"/>
    <mergeCell ref="G19:G25"/>
    <mergeCell ref="H19:H25"/>
    <mergeCell ref="I19:I25"/>
    <mergeCell ref="J19:J20"/>
    <mergeCell ref="K19:K25"/>
    <mergeCell ref="O19:O25"/>
    <mergeCell ref="AH19:AH25"/>
    <mergeCell ref="J21:J25"/>
    <mergeCell ref="Z21:Z25"/>
    <mergeCell ref="A26:A32"/>
    <mergeCell ref="B26:B32"/>
    <mergeCell ref="C26:C32"/>
    <mergeCell ref="D26:D32"/>
    <mergeCell ref="E26:E32"/>
    <mergeCell ref="F26:F32"/>
    <mergeCell ref="AB19:AB25"/>
    <mergeCell ref="AC19:AC25"/>
    <mergeCell ref="AD19:AD25"/>
    <mergeCell ref="AE19:AE25"/>
    <mergeCell ref="AF19:AF25"/>
    <mergeCell ref="AG19:AG25"/>
    <mergeCell ref="V19:V25"/>
    <mergeCell ref="W19:W25"/>
    <mergeCell ref="X19:X25"/>
    <mergeCell ref="Y19:Y25"/>
    <mergeCell ref="Z19:Z20"/>
    <mergeCell ref="AA19:AA25"/>
    <mergeCell ref="P19:P25"/>
    <mergeCell ref="Q19:Q25"/>
    <mergeCell ref="R19:R25"/>
    <mergeCell ref="S26:S32"/>
    <mergeCell ref="T26:T32"/>
    <mergeCell ref="U26:U32"/>
    <mergeCell ref="G26:G32"/>
    <mergeCell ref="H26:H32"/>
    <mergeCell ref="I26:I32"/>
    <mergeCell ref="J26:J27"/>
    <mergeCell ref="K26:K32"/>
    <mergeCell ref="O26:O32"/>
    <mergeCell ref="AH26:AH32"/>
    <mergeCell ref="J28:J32"/>
    <mergeCell ref="Z28:Z32"/>
    <mergeCell ref="A33:A39"/>
    <mergeCell ref="B33:B39"/>
    <mergeCell ref="C33:C39"/>
    <mergeCell ref="D33:D39"/>
    <mergeCell ref="E33:E39"/>
    <mergeCell ref="F33:F39"/>
    <mergeCell ref="AB26:AB32"/>
    <mergeCell ref="AC26:AC32"/>
    <mergeCell ref="AD26:AD32"/>
    <mergeCell ref="AE26:AE32"/>
    <mergeCell ref="AF26:AF32"/>
    <mergeCell ref="AG26:AG32"/>
    <mergeCell ref="V26:V32"/>
    <mergeCell ref="W26:W32"/>
    <mergeCell ref="X26:X32"/>
    <mergeCell ref="Y26:Y32"/>
    <mergeCell ref="Z26:Z27"/>
    <mergeCell ref="AA26:AA32"/>
    <mergeCell ref="P26:P32"/>
    <mergeCell ref="Q26:Q32"/>
    <mergeCell ref="R26:R32"/>
    <mergeCell ref="Q33:Q39"/>
    <mergeCell ref="R33:R39"/>
    <mergeCell ref="S33:S39"/>
    <mergeCell ref="T33:T39"/>
    <mergeCell ref="U33:U39"/>
    <mergeCell ref="G33:G39"/>
    <mergeCell ref="H33:H39"/>
    <mergeCell ref="I33:I39"/>
    <mergeCell ref="J33:J34"/>
    <mergeCell ref="K33:K39"/>
    <mergeCell ref="O33:O39"/>
    <mergeCell ref="A41:AH41"/>
    <mergeCell ref="A42:AB42"/>
    <mergeCell ref="AC42:AE42"/>
    <mergeCell ref="AF42:AH42"/>
    <mergeCell ref="A43:AB43"/>
    <mergeCell ref="AC43:AE43"/>
    <mergeCell ref="AF43:AH43"/>
    <mergeCell ref="AH33:AH39"/>
    <mergeCell ref="J35:J39"/>
    <mergeCell ref="Z35:Z39"/>
    <mergeCell ref="A40:AH40"/>
    <mergeCell ref="AB33:AB39"/>
    <mergeCell ref="AC33:AC39"/>
    <mergeCell ref="AD33:AD39"/>
    <mergeCell ref="AE33:AE39"/>
    <mergeCell ref="AF33:AF39"/>
    <mergeCell ref="AG33:AG39"/>
    <mergeCell ref="V33:V39"/>
    <mergeCell ref="W33:W39"/>
    <mergeCell ref="X33:X39"/>
    <mergeCell ref="Y33:Y39"/>
    <mergeCell ref="Z33:Z34"/>
    <mergeCell ref="AA33:AA39"/>
    <mergeCell ref="P33:P39"/>
    <mergeCell ref="A46:AB46"/>
    <mergeCell ref="AC46:AE46"/>
    <mergeCell ref="AF46:AH46"/>
    <mergeCell ref="A47:AB47"/>
    <mergeCell ref="AC47:AE47"/>
    <mergeCell ref="AF47:AH47"/>
    <mergeCell ref="A44:AB44"/>
    <mergeCell ref="AC44:AE44"/>
    <mergeCell ref="AF44:AH44"/>
    <mergeCell ref="A45:AB45"/>
    <mergeCell ref="AC45:AE45"/>
    <mergeCell ref="AF45:AH45"/>
    <mergeCell ref="B51:E51"/>
    <mergeCell ref="H51:L51"/>
    <mergeCell ref="M51:U51"/>
    <mergeCell ref="V51:AC51"/>
    <mergeCell ref="AE51:AH51"/>
    <mergeCell ref="A48:AH48"/>
    <mergeCell ref="A49:E49"/>
    <mergeCell ref="F49:L49"/>
    <mergeCell ref="M49:AC49"/>
    <mergeCell ref="AD49:AH49"/>
    <mergeCell ref="B50:E50"/>
    <mergeCell ref="H50:L50"/>
    <mergeCell ref="M50:U50"/>
    <mergeCell ref="V50:AC50"/>
    <mergeCell ref="AE50:AH50"/>
  </mergeCells>
  <conditionalFormatting sqref="J12:J18">
    <cfRule type="expression" dxfId="39" priority="29">
      <formula>$J$14="BAJA"</formula>
    </cfRule>
    <cfRule type="expression" dxfId="38" priority="30">
      <formula>$J$14="MODERADA"</formula>
    </cfRule>
    <cfRule type="expression" dxfId="37" priority="31">
      <formula>$J$14="ALTA"</formula>
    </cfRule>
    <cfRule type="expression" dxfId="36" priority="32">
      <formula>$J$14="EXTREMA"</formula>
    </cfRule>
  </conditionalFormatting>
  <conditionalFormatting sqref="Z12:Z18">
    <cfRule type="expression" dxfId="35" priority="25">
      <formula>$Z$14="MODERADA"</formula>
    </cfRule>
    <cfRule type="expression" dxfId="34" priority="26">
      <formula>$Z$14="EXTREMA"</formula>
    </cfRule>
    <cfRule type="expression" dxfId="33" priority="27">
      <formula>$Z$14="ALTA"</formula>
    </cfRule>
    <cfRule type="expression" dxfId="32" priority="28">
      <formula>$Z$14="BAJA"</formula>
    </cfRule>
  </conditionalFormatting>
  <conditionalFormatting sqref="Z19:Z25">
    <cfRule type="expression" dxfId="31" priority="21">
      <formula>$Z$21="MODERADA"</formula>
    </cfRule>
    <cfRule type="expression" dxfId="30" priority="22">
      <formula>$Z$21="EXTREMA"</formula>
    </cfRule>
    <cfRule type="expression" dxfId="29" priority="23">
      <formula>$Z$21="ALTA"</formula>
    </cfRule>
    <cfRule type="expression" dxfId="28" priority="24">
      <formula>$Z$21="BAJA"</formula>
    </cfRule>
  </conditionalFormatting>
  <conditionalFormatting sqref="J19 J21">
    <cfRule type="expression" dxfId="27" priority="17">
      <formula>$J$21="BAJA"</formula>
    </cfRule>
    <cfRule type="expression" dxfId="26" priority="18">
      <formula>$J$21="MODERADA"</formula>
    </cfRule>
    <cfRule type="expression" dxfId="25" priority="19">
      <formula>$J$21="ALTA"</formula>
    </cfRule>
    <cfRule type="expression" dxfId="24" priority="20">
      <formula>$J$21="EXTREMA"</formula>
    </cfRule>
  </conditionalFormatting>
  <conditionalFormatting sqref="Z26:Z32">
    <cfRule type="expression" dxfId="23" priority="13">
      <formula>$Z$14="MODERADA"</formula>
    </cfRule>
    <cfRule type="expression" dxfId="22" priority="14">
      <formula>$Z$14="EXTREMA"</formula>
    </cfRule>
    <cfRule type="expression" dxfId="21" priority="15">
      <formula>$Z$14="ALTA"</formula>
    </cfRule>
    <cfRule type="expression" dxfId="20" priority="16">
      <formula>$Z$14="BAJA"</formula>
    </cfRule>
  </conditionalFormatting>
  <conditionalFormatting sqref="J26 J28">
    <cfRule type="expression" dxfId="19" priority="9">
      <formula>$J$28="BAJA"</formula>
    </cfRule>
    <cfRule type="expression" dxfId="18" priority="10">
      <formula>$J$28="MODERADA"</formula>
    </cfRule>
    <cfRule type="expression" dxfId="17" priority="11">
      <formula>$J$28="ALTA"</formula>
    </cfRule>
    <cfRule type="expression" dxfId="16" priority="12">
      <formula>$J$28="EXTREMA"</formula>
    </cfRule>
  </conditionalFormatting>
  <conditionalFormatting sqref="Z33:Z39">
    <cfRule type="expression" dxfId="15" priority="5">
      <formula>$Z$35="MODERADA"</formula>
    </cfRule>
    <cfRule type="expression" dxfId="14" priority="6">
      <formula>$Z$35="EXTREMA"</formula>
    </cfRule>
    <cfRule type="expression" dxfId="13" priority="7">
      <formula>$Z$35="ALTA"</formula>
    </cfRule>
    <cfRule type="expression" dxfId="12" priority="8">
      <formula>$Z$35="BAJA"</formula>
    </cfRule>
  </conditionalFormatting>
  <conditionalFormatting sqref="J33 J35">
    <cfRule type="expression" dxfId="11" priority="1">
      <formula>$J$35="BAJA"</formula>
    </cfRule>
    <cfRule type="expression" dxfId="10" priority="2">
      <formula>$J$35="MODERADA"</formula>
    </cfRule>
    <cfRule type="expression" dxfId="9" priority="3">
      <formula>$J$35="ALTA"</formula>
    </cfRule>
    <cfRule type="expression" dxfId="8" priority="4">
      <formula>$J$35="EXTREMA"</formula>
    </cfRule>
  </conditionalFormatting>
  <dataValidations count="4">
    <dataValidation type="list" allowBlank="1" showInputMessage="1" showErrorMessage="1" sqref="H12:H39">
      <formula1>$XEI$9:$XEK$9</formula1>
    </dataValidation>
    <dataValidation type="list" allowBlank="1" showInputMessage="1" showErrorMessage="1" sqref="F12:F39">
      <formula1>$XEI$2:$XEI$6</formula1>
    </dataValidation>
    <dataValidation type="list" allowBlank="1" showInputMessage="1" showErrorMessage="1" sqref="M12:M39">
      <formula1>$XEI$11:$XEJ$11</formula1>
    </dataValidation>
    <dataValidation type="list" allowBlank="1" showInputMessage="1" showErrorMessage="1" sqref="U12:U39">
      <formula1>$XEK$11:$XFD$11</formula1>
    </dataValidation>
  </dataValidations>
  <hyperlinks>
    <hyperlink ref="B51" r:id="rId1"/>
    <hyperlink ref="H51" r:id="rId2"/>
  </hyperlinks>
  <pageMargins left="0.7" right="0.7" top="0.75" bottom="0.75"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N29"/>
  <sheetViews>
    <sheetView tabSelected="1" topLeftCell="U5" zoomScale="60" zoomScaleNormal="60" workbookViewId="0">
      <selection activeCell="AI14" sqref="AI14"/>
    </sheetView>
  </sheetViews>
  <sheetFormatPr baseColWidth="10" defaultRowHeight="15" x14ac:dyDescent="0.25"/>
  <cols>
    <col min="1" max="1" width="22.5703125" style="1" customWidth="1"/>
    <col min="2" max="2" width="37.14062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4.57031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22" style="1" customWidth="1"/>
    <col min="35" max="16384" width="11.42578125" style="1"/>
  </cols>
  <sheetData>
    <row r="1" spans="1:34 16365:16368" s="23" customFormat="1" ht="12.75"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XEK1" s="20" t="s">
        <v>1</v>
      </c>
      <c r="XEL1" s="21" t="s">
        <v>2</v>
      </c>
      <c r="XEM1" s="22"/>
    </row>
    <row r="2" spans="1:34 16365:16368" s="23" customFormat="1" ht="12.75"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XEK2" s="23" t="s">
        <v>17</v>
      </c>
      <c r="XEL2" s="23">
        <v>5</v>
      </c>
      <c r="XEM2" s="24"/>
    </row>
    <row r="3" spans="1:34 16365:16368" s="23" customFormat="1" ht="12.75"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XEK3" s="23" t="s">
        <v>16</v>
      </c>
      <c r="XEL3" s="23">
        <v>4</v>
      </c>
      <c r="XEM3" s="24"/>
    </row>
    <row r="4" spans="1:34 16365:16368" s="23" customFormat="1" ht="12.75"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XEK4" s="23" t="s">
        <v>15</v>
      </c>
      <c r="XEL4" s="23">
        <v>3</v>
      </c>
      <c r="XEM4" s="24"/>
    </row>
    <row r="5" spans="1:34 16365:16368" s="23" customFormat="1" ht="12.75"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XEK5" s="23" t="s">
        <v>14</v>
      </c>
      <c r="XEL5" s="23">
        <v>2</v>
      </c>
      <c r="XEM5" s="24"/>
    </row>
    <row r="6" spans="1:34 16365:16368" s="23" customFormat="1" ht="12.75"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XEK6" s="23" t="s">
        <v>13</v>
      </c>
      <c r="XEL6" s="23">
        <v>1</v>
      </c>
      <c r="XEM6" s="24"/>
    </row>
    <row r="7" spans="1:34 16365:16368" s="29" customFormat="1" ht="16.5" thickBot="1" x14ac:dyDescent="0.3">
      <c r="A7" s="303" t="s">
        <v>53</v>
      </c>
      <c r="B7" s="303"/>
      <c r="C7" s="304">
        <v>43707</v>
      </c>
      <c r="D7" s="305"/>
      <c r="E7" s="305"/>
      <c r="F7" s="306"/>
      <c r="G7" s="306"/>
      <c r="H7" s="306"/>
      <c r="I7" s="306"/>
      <c r="J7" s="306"/>
      <c r="K7" s="306"/>
      <c r="L7" s="306"/>
      <c r="M7" s="307" t="s">
        <v>67</v>
      </c>
      <c r="N7" s="307"/>
      <c r="O7" s="307"/>
      <c r="P7" s="307"/>
      <c r="Q7" s="307"/>
      <c r="R7" s="307"/>
      <c r="S7" s="307"/>
      <c r="T7" s="307"/>
      <c r="U7" s="307"/>
      <c r="V7" s="308"/>
      <c r="W7" s="33"/>
      <c r="X7" s="34" t="s">
        <v>63</v>
      </c>
      <c r="Y7" s="35"/>
      <c r="Z7" s="54"/>
      <c r="AA7" s="34" t="s">
        <v>64</v>
      </c>
      <c r="AB7" s="54"/>
      <c r="AC7" s="34" t="s">
        <v>65</v>
      </c>
      <c r="AD7" s="54" t="s">
        <v>76</v>
      </c>
      <c r="AE7" s="309" t="s">
        <v>66</v>
      </c>
      <c r="AF7" s="310"/>
      <c r="AG7" s="149"/>
      <c r="AH7" s="33"/>
      <c r="XEK7" s="286" t="s">
        <v>0</v>
      </c>
      <c r="XEL7" s="287"/>
    </row>
    <row r="8" spans="1:34 16365:16368" s="29" customFormat="1" x14ac:dyDescent="0.25">
      <c r="A8" s="330" t="s">
        <v>46</v>
      </c>
      <c r="B8" s="331"/>
      <c r="C8" s="331"/>
      <c r="D8" s="331"/>
      <c r="E8" s="332"/>
      <c r="F8" s="333" t="s">
        <v>21</v>
      </c>
      <c r="G8" s="334"/>
      <c r="H8" s="334"/>
      <c r="I8" s="334"/>
      <c r="J8" s="334"/>
      <c r="K8" s="334"/>
      <c r="L8" s="334"/>
      <c r="M8" s="334"/>
      <c r="N8" s="334"/>
      <c r="O8" s="334"/>
      <c r="P8" s="334"/>
      <c r="Q8" s="334"/>
      <c r="R8" s="334"/>
      <c r="S8" s="334"/>
      <c r="T8" s="334"/>
      <c r="U8" s="334"/>
      <c r="V8" s="334"/>
      <c r="W8" s="334"/>
      <c r="X8" s="334"/>
      <c r="Y8" s="334"/>
      <c r="Z8" s="335"/>
      <c r="AA8" s="268" t="s">
        <v>43</v>
      </c>
      <c r="AB8" s="269"/>
      <c r="AC8" s="269"/>
      <c r="AD8" s="270"/>
      <c r="AE8" s="277" t="s">
        <v>33</v>
      </c>
      <c r="AF8" s="278"/>
      <c r="AG8" s="278"/>
      <c r="AH8" s="279"/>
      <c r="XEK8" s="286" t="s">
        <v>2</v>
      </c>
      <c r="XEL8" s="287"/>
    </row>
    <row r="9" spans="1:34 16365:16368" s="9" customFormat="1" ht="15" customHeight="1" x14ac:dyDescent="0.25">
      <c r="A9" s="288" t="s">
        <v>49</v>
      </c>
      <c r="B9" s="290" t="s">
        <v>50</v>
      </c>
      <c r="C9" s="293" t="s">
        <v>34</v>
      </c>
      <c r="D9" s="293" t="s">
        <v>35</v>
      </c>
      <c r="E9" s="294" t="s">
        <v>36</v>
      </c>
      <c r="F9" s="311" t="s">
        <v>68</v>
      </c>
      <c r="G9" s="312"/>
      <c r="H9" s="312"/>
      <c r="I9" s="312"/>
      <c r="J9" s="312"/>
      <c r="K9" s="313" t="s">
        <v>24</v>
      </c>
      <c r="L9" s="316" t="s">
        <v>23</v>
      </c>
      <c r="M9" s="317"/>
      <c r="N9" s="317"/>
      <c r="O9" s="317"/>
      <c r="P9" s="317"/>
      <c r="Q9" s="317"/>
      <c r="R9" s="317"/>
      <c r="S9" s="317"/>
      <c r="T9" s="317"/>
      <c r="U9" s="317"/>
      <c r="V9" s="317"/>
      <c r="W9" s="317"/>
      <c r="X9" s="317"/>
      <c r="Y9" s="317"/>
      <c r="Z9" s="318"/>
      <c r="AA9" s="271"/>
      <c r="AB9" s="272"/>
      <c r="AC9" s="272"/>
      <c r="AD9" s="273"/>
      <c r="AE9" s="280"/>
      <c r="AF9" s="281"/>
      <c r="AG9" s="281"/>
      <c r="AH9" s="282"/>
      <c r="XEK9" s="8" t="s">
        <v>18</v>
      </c>
      <c r="XEL9" s="8" t="s">
        <v>20</v>
      </c>
      <c r="XEM9" s="8" t="s">
        <v>19</v>
      </c>
    </row>
    <row r="10" spans="1:34 16365:16368" s="9" customFormat="1" ht="15" customHeight="1" x14ac:dyDescent="0.25">
      <c r="A10" s="288"/>
      <c r="B10" s="291"/>
      <c r="C10" s="293"/>
      <c r="D10" s="293"/>
      <c r="E10" s="294"/>
      <c r="F10" s="319" t="s">
        <v>37</v>
      </c>
      <c r="G10" s="320"/>
      <c r="H10" s="320"/>
      <c r="I10" s="320"/>
      <c r="J10" s="320"/>
      <c r="K10" s="314"/>
      <c r="L10" s="321" t="s">
        <v>47</v>
      </c>
      <c r="M10" s="323" t="s">
        <v>22</v>
      </c>
      <c r="N10" s="10"/>
      <c r="O10" s="11"/>
      <c r="P10" s="11"/>
      <c r="Q10" s="11"/>
      <c r="R10" s="11"/>
      <c r="S10" s="11"/>
      <c r="T10" s="11"/>
      <c r="U10" s="325" t="s">
        <v>39</v>
      </c>
      <c r="V10" s="327" t="s">
        <v>38</v>
      </c>
      <c r="W10" s="328"/>
      <c r="X10" s="328"/>
      <c r="Y10" s="328"/>
      <c r="Z10" s="329"/>
      <c r="AA10" s="274"/>
      <c r="AB10" s="275"/>
      <c r="AC10" s="275"/>
      <c r="AD10" s="276"/>
      <c r="AE10" s="283"/>
      <c r="AF10" s="284"/>
      <c r="AG10" s="284"/>
      <c r="AH10" s="285"/>
      <c r="XEK10" s="9">
        <v>5</v>
      </c>
      <c r="XEL10" s="9">
        <v>10</v>
      </c>
      <c r="XEM10" s="9">
        <v>20</v>
      </c>
    </row>
    <row r="11" spans="1:34 16365:16368" s="9" customFormat="1" ht="30" x14ac:dyDescent="0.25">
      <c r="A11" s="289"/>
      <c r="B11" s="292"/>
      <c r="C11" s="290"/>
      <c r="D11" s="290"/>
      <c r="E11" s="295"/>
      <c r="F11" s="37" t="s">
        <v>8</v>
      </c>
      <c r="G11" s="38" t="s">
        <v>54</v>
      </c>
      <c r="H11" s="147" t="s">
        <v>69</v>
      </c>
      <c r="I11" s="39" t="s">
        <v>55</v>
      </c>
      <c r="J11" s="7" t="s">
        <v>10</v>
      </c>
      <c r="K11" s="315"/>
      <c r="L11" s="322"/>
      <c r="M11" s="324"/>
      <c r="N11" s="12"/>
      <c r="O11" s="12" t="s">
        <v>60</v>
      </c>
      <c r="P11" s="12" t="s">
        <v>61</v>
      </c>
      <c r="Q11" s="12" t="s">
        <v>59</v>
      </c>
      <c r="R11" s="12" t="s">
        <v>56</v>
      </c>
      <c r="S11" s="12" t="s">
        <v>57</v>
      </c>
      <c r="T11" s="12" t="s">
        <v>58</v>
      </c>
      <c r="U11" s="326"/>
      <c r="V11" s="13" t="s">
        <v>8</v>
      </c>
      <c r="W11" s="14" t="s">
        <v>54</v>
      </c>
      <c r="X11" s="5" t="s">
        <v>9</v>
      </c>
      <c r="Y11" s="15" t="s">
        <v>55</v>
      </c>
      <c r="Z11" s="40" t="s">
        <v>10</v>
      </c>
      <c r="AA11" s="47" t="s">
        <v>51</v>
      </c>
      <c r="AB11" s="16" t="s">
        <v>40</v>
      </c>
      <c r="AC11" s="148" t="s">
        <v>41</v>
      </c>
      <c r="AD11" s="146" t="s">
        <v>42</v>
      </c>
      <c r="AE11" s="45" t="s">
        <v>26</v>
      </c>
      <c r="AF11" s="17" t="s">
        <v>70</v>
      </c>
      <c r="AG11" s="18" t="s">
        <v>44</v>
      </c>
      <c r="AH11" s="46" t="s">
        <v>45</v>
      </c>
      <c r="XEK11" s="9" t="s">
        <v>11</v>
      </c>
      <c r="XEL11" s="9" t="s">
        <v>12</v>
      </c>
      <c r="XEM11" s="9" t="s">
        <v>9</v>
      </c>
      <c r="XEN11" s="9" t="s">
        <v>8</v>
      </c>
    </row>
    <row r="12" spans="1:34 16365:16368" ht="30" customHeight="1" x14ac:dyDescent="0.25">
      <c r="A12" s="819" t="s">
        <v>284</v>
      </c>
      <c r="B12" s="822" t="s">
        <v>374</v>
      </c>
      <c r="C12" s="545" t="s">
        <v>375</v>
      </c>
      <c r="D12" s="545" t="s">
        <v>376</v>
      </c>
      <c r="E12" s="825" t="s">
        <v>377</v>
      </c>
      <c r="F12" s="259" t="s">
        <v>16</v>
      </c>
      <c r="G12" s="260" t="str">
        <f>IF(F12="(1) RARA VEZ","1", IF(F12="(2) IMPROBABLE","2",IF(F12="(3) POSIBLE","3",IF(F12="(4) PROBABLE","4",IF(F12="(5) CASI SEGURO","5","")))))</f>
        <v>4</v>
      </c>
      <c r="H12" s="262" t="s">
        <v>18</v>
      </c>
      <c r="I12" s="236" t="str">
        <f>IF(H12="(5) MODERADO","5", IF(H12="(10) MAYOR","10",IF(H12="(20) CATASTROFICO","20","")))</f>
        <v>5</v>
      </c>
      <c r="J12" s="298">
        <f>G12*I12</f>
        <v>20</v>
      </c>
      <c r="K12" s="816" t="s">
        <v>378</v>
      </c>
      <c r="L12" s="25" t="s">
        <v>6</v>
      </c>
      <c r="M12" s="3" t="s">
        <v>12</v>
      </c>
      <c r="N12" s="145" t="str">
        <f>IF(M12="SÍ",15,"0")</f>
        <v>0</v>
      </c>
      <c r="O12" s="242">
        <f>SUM(N12:N18)</f>
        <v>55</v>
      </c>
      <c r="P12" s="223">
        <f>IF(AND($O12&gt;=0,$O12&lt;=50),0,IF(AND($O12&gt;50,$O12&lt;=75),1,IF(AND($O12&gt;75,$O12&lt;=100),2,"")))</f>
        <v>1</v>
      </c>
      <c r="Q12" s="223">
        <f>$G12-$P12</f>
        <v>3</v>
      </c>
      <c r="R12" s="226">
        <f>IF($Q12&lt;=0,1,$Q12)</f>
        <v>3</v>
      </c>
      <c r="S12" s="223">
        <f>$I12-$P12</f>
        <v>4</v>
      </c>
      <c r="T12" s="226" t="str">
        <f>IF($S12=19,10,IF($S12=18,5,IF($S12=9,5,IF($S12=8,5,I12))))</f>
        <v>5</v>
      </c>
      <c r="U12" s="229" t="s">
        <v>8</v>
      </c>
      <c r="V12" s="232" t="str">
        <f>IF(AND($U12="PROBABILIDAD",$R12=1),$XEK$6,IF(AND($U12="PROBABILIDAD",$R12=2),$XEK$5,IF(AND($U12="PROBABILIDAD",$R12=3),$XEK$4,IF(AND($U12="PROBABILIDAD",$R12=4),$XEK$3,IF(AND($U12="PROBABILIDAD",$R12=5),$XEK$2,$F12)))))</f>
        <v>(3) POSIBLE</v>
      </c>
      <c r="W12" s="265">
        <f>IF($U12="PROBABILIDAD",$R12,$G12)</f>
        <v>3</v>
      </c>
      <c r="X12" s="212" t="str">
        <f>IF(AND($U12="IMPACTO",$S12=18),$XEK$9,IF(AND($U12="IMPACTO",$S12=19),$XEL$9,IF(AND($U12="IMPACTO",$S12=20),$XEM$9,IF(AND($U12="IMPACTO",$S12&lt;10),$XEK$9,$H12))))</f>
        <v>(5) MODERADO</v>
      </c>
      <c r="Y12" s="215" t="str">
        <f>IF($U12="IMPACTO",$T12,$I12)</f>
        <v>5</v>
      </c>
      <c r="Z12" s="217">
        <f>+W12*Y12</f>
        <v>15</v>
      </c>
      <c r="AA12" s="811" t="s">
        <v>379</v>
      </c>
      <c r="AB12" s="796">
        <v>43769</v>
      </c>
      <c r="AC12" s="799" t="s">
        <v>380</v>
      </c>
      <c r="AD12" s="195" t="s">
        <v>381</v>
      </c>
      <c r="AE12" s="802">
        <v>43678</v>
      </c>
      <c r="AF12" s="805" t="s">
        <v>382</v>
      </c>
      <c r="AG12" s="808" t="s">
        <v>383</v>
      </c>
      <c r="AH12" s="828" t="s">
        <v>384</v>
      </c>
    </row>
    <row r="13" spans="1:34 16365:16368" ht="30" x14ac:dyDescent="0.25">
      <c r="A13" s="820"/>
      <c r="B13" s="823"/>
      <c r="C13" s="552"/>
      <c r="D13" s="552"/>
      <c r="E13" s="826"/>
      <c r="F13" s="539"/>
      <c r="G13" s="260"/>
      <c r="H13" s="814"/>
      <c r="I13" s="236"/>
      <c r="J13" s="298"/>
      <c r="K13" s="817"/>
      <c r="L13" s="26" t="s">
        <v>7</v>
      </c>
      <c r="M13" s="3" t="s">
        <v>11</v>
      </c>
      <c r="N13" s="150">
        <f>IF(M13="SÍ",5,"0")</f>
        <v>5</v>
      </c>
      <c r="O13" s="236"/>
      <c r="P13" s="224"/>
      <c r="Q13" s="224"/>
      <c r="R13" s="227"/>
      <c r="S13" s="224"/>
      <c r="T13" s="227"/>
      <c r="U13" s="230"/>
      <c r="V13" s="233"/>
      <c r="W13" s="266"/>
      <c r="X13" s="213"/>
      <c r="Y13" s="215"/>
      <c r="Z13" s="218"/>
      <c r="AA13" s="812"/>
      <c r="AB13" s="797"/>
      <c r="AC13" s="800"/>
      <c r="AD13" s="196"/>
      <c r="AE13" s="803"/>
      <c r="AF13" s="806"/>
      <c r="AG13" s="809"/>
      <c r="AH13" s="829"/>
    </row>
    <row r="14" spans="1:34 16365:16368" ht="60" customHeight="1" x14ac:dyDescent="0.25">
      <c r="A14" s="820"/>
      <c r="B14" s="823"/>
      <c r="C14" s="552"/>
      <c r="D14" s="552"/>
      <c r="E14" s="826"/>
      <c r="F14" s="539"/>
      <c r="G14" s="260"/>
      <c r="H14" s="814"/>
      <c r="I14" s="236"/>
      <c r="J14" s="263" t="str">
        <f>IF(AND(J12&gt;=5,J12&lt;=10),"BAJA",IF(AND(J12&gt;=15,J12&lt;=25),"MODERADA",IF(AND(J12&gt;=30,J12&lt;=50),"ALTA",IF(AND(J12&gt;=60,J12&lt;=100),"EXTREMA",""))))</f>
        <v>MODERADA</v>
      </c>
      <c r="K14" s="817"/>
      <c r="L14" s="27" t="s">
        <v>3</v>
      </c>
      <c r="M14" s="3" t="s">
        <v>12</v>
      </c>
      <c r="N14" s="150" t="str">
        <f>IF(M14="SÍ",15,"0")</f>
        <v>0</v>
      </c>
      <c r="O14" s="236"/>
      <c r="P14" s="224"/>
      <c r="Q14" s="224"/>
      <c r="R14" s="227"/>
      <c r="S14" s="224"/>
      <c r="T14" s="227"/>
      <c r="U14" s="230"/>
      <c r="V14" s="233"/>
      <c r="W14" s="266"/>
      <c r="X14" s="213"/>
      <c r="Y14" s="215"/>
      <c r="Z14" s="222" t="str">
        <f>IF(AND($Z12&gt;=5,$Z12&lt;=10),"BAJA",IF(AND($Z12&gt;=15,$Z12&lt;=25),"MODERADA",IF(AND($Z12&gt;=30,$Z12&lt;=50),"ALTA",IF(AND($Z12&gt;=60,$Z12&lt;=100),"EXTREMA",""))))</f>
        <v>MODERADA</v>
      </c>
      <c r="AA14" s="812"/>
      <c r="AB14" s="797"/>
      <c r="AC14" s="800"/>
      <c r="AD14" s="196"/>
      <c r="AE14" s="803"/>
      <c r="AF14" s="806"/>
      <c r="AG14" s="809"/>
      <c r="AH14" s="829"/>
    </row>
    <row r="15" spans="1:34 16365:16368" x14ac:dyDescent="0.25">
      <c r="A15" s="820"/>
      <c r="B15" s="823"/>
      <c r="C15" s="552"/>
      <c r="D15" s="552"/>
      <c r="E15" s="826"/>
      <c r="F15" s="539"/>
      <c r="G15" s="260"/>
      <c r="H15" s="814"/>
      <c r="I15" s="236"/>
      <c r="J15" s="263"/>
      <c r="K15" s="817"/>
      <c r="L15" s="27" t="s">
        <v>4</v>
      </c>
      <c r="M15" s="3" t="s">
        <v>11</v>
      </c>
      <c r="N15" s="150">
        <f>IF(M15="SÍ",10,"0")</f>
        <v>10</v>
      </c>
      <c r="O15" s="236"/>
      <c r="P15" s="224"/>
      <c r="Q15" s="224"/>
      <c r="R15" s="227"/>
      <c r="S15" s="224"/>
      <c r="T15" s="227"/>
      <c r="U15" s="230"/>
      <c r="V15" s="233"/>
      <c r="W15" s="266"/>
      <c r="X15" s="213"/>
      <c r="Y15" s="215"/>
      <c r="Z15" s="222"/>
      <c r="AA15" s="812"/>
      <c r="AB15" s="797"/>
      <c r="AC15" s="800"/>
      <c r="AD15" s="196"/>
      <c r="AE15" s="803"/>
      <c r="AF15" s="806"/>
      <c r="AG15" s="809"/>
      <c r="AH15" s="829"/>
    </row>
    <row r="16" spans="1:34 16365:16368" ht="30" x14ac:dyDescent="0.25">
      <c r="A16" s="820"/>
      <c r="B16" s="823"/>
      <c r="C16" s="552"/>
      <c r="D16" s="552"/>
      <c r="E16" s="826"/>
      <c r="F16" s="539"/>
      <c r="G16" s="260"/>
      <c r="H16" s="814"/>
      <c r="I16" s="236"/>
      <c r="J16" s="263"/>
      <c r="K16" s="817"/>
      <c r="L16" s="26" t="s">
        <v>31</v>
      </c>
      <c r="M16" s="48" t="s">
        <v>12</v>
      </c>
      <c r="N16" s="150" t="str">
        <f>IF(M16="SÍ",15,"0")</f>
        <v>0</v>
      </c>
      <c r="O16" s="236"/>
      <c r="P16" s="224"/>
      <c r="Q16" s="224"/>
      <c r="R16" s="227"/>
      <c r="S16" s="224"/>
      <c r="T16" s="227"/>
      <c r="U16" s="230"/>
      <c r="V16" s="233"/>
      <c r="W16" s="266"/>
      <c r="X16" s="213"/>
      <c r="Y16" s="215"/>
      <c r="Z16" s="222"/>
      <c r="AA16" s="812"/>
      <c r="AB16" s="797"/>
      <c r="AC16" s="800"/>
      <c r="AD16" s="196"/>
      <c r="AE16" s="803"/>
      <c r="AF16" s="806"/>
      <c r="AG16" s="809"/>
      <c r="AH16" s="829"/>
    </row>
    <row r="17" spans="1:34" ht="30" x14ac:dyDescent="0.25">
      <c r="A17" s="820"/>
      <c r="B17" s="823"/>
      <c r="C17" s="552"/>
      <c r="D17" s="552"/>
      <c r="E17" s="826"/>
      <c r="F17" s="539"/>
      <c r="G17" s="260"/>
      <c r="H17" s="814"/>
      <c r="I17" s="236"/>
      <c r="J17" s="263"/>
      <c r="K17" s="817"/>
      <c r="L17" s="26" t="s">
        <v>5</v>
      </c>
      <c r="M17" s="3" t="s">
        <v>11</v>
      </c>
      <c r="N17" s="150">
        <f>IF(M17="SÍ",10,"0")</f>
        <v>10</v>
      </c>
      <c r="O17" s="236"/>
      <c r="P17" s="224"/>
      <c r="Q17" s="224"/>
      <c r="R17" s="227"/>
      <c r="S17" s="224"/>
      <c r="T17" s="227"/>
      <c r="U17" s="230"/>
      <c r="V17" s="233"/>
      <c r="W17" s="266"/>
      <c r="X17" s="213"/>
      <c r="Y17" s="215"/>
      <c r="Z17" s="222"/>
      <c r="AA17" s="812"/>
      <c r="AB17" s="797"/>
      <c r="AC17" s="800"/>
      <c r="AD17" s="196"/>
      <c r="AE17" s="803"/>
      <c r="AF17" s="806"/>
      <c r="AG17" s="809"/>
      <c r="AH17" s="829"/>
    </row>
    <row r="18" spans="1:34" ht="30" x14ac:dyDescent="0.25">
      <c r="A18" s="821"/>
      <c r="B18" s="824"/>
      <c r="C18" s="553"/>
      <c r="D18" s="553"/>
      <c r="E18" s="827"/>
      <c r="F18" s="540"/>
      <c r="G18" s="260"/>
      <c r="H18" s="815"/>
      <c r="I18" s="237"/>
      <c r="J18" s="263"/>
      <c r="K18" s="818"/>
      <c r="L18" s="60" t="s">
        <v>30</v>
      </c>
      <c r="M18" s="3" t="s">
        <v>11</v>
      </c>
      <c r="N18" s="151">
        <f>IF(M18="SÍ",30,"0")</f>
        <v>30</v>
      </c>
      <c r="O18" s="237"/>
      <c r="P18" s="225"/>
      <c r="Q18" s="225"/>
      <c r="R18" s="228"/>
      <c r="S18" s="225"/>
      <c r="T18" s="228"/>
      <c r="U18" s="231"/>
      <c r="V18" s="234"/>
      <c r="W18" s="267"/>
      <c r="X18" s="214"/>
      <c r="Y18" s="216"/>
      <c r="Z18" s="222"/>
      <c r="AA18" s="813"/>
      <c r="AB18" s="798"/>
      <c r="AC18" s="801"/>
      <c r="AD18" s="197"/>
      <c r="AE18" s="804"/>
      <c r="AF18" s="807"/>
      <c r="AG18" s="810"/>
      <c r="AH18" s="830"/>
    </row>
    <row r="19" spans="1:34" x14ac:dyDescent="0.25">
      <c r="A19" s="179" t="s">
        <v>52</v>
      </c>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row>
    <row r="20" spans="1:34" ht="18.75" x14ac:dyDescent="0.25">
      <c r="A20" s="180" t="s">
        <v>29</v>
      </c>
      <c r="B20" s="180"/>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row>
    <row r="21" spans="1:34" ht="15.75" x14ac:dyDescent="0.25">
      <c r="A21" s="182" t="s">
        <v>71</v>
      </c>
      <c r="B21" s="183"/>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4"/>
      <c r="AC21" s="185" t="s">
        <v>48</v>
      </c>
      <c r="AD21" s="185"/>
      <c r="AE21" s="185"/>
      <c r="AF21" s="185" t="s">
        <v>25</v>
      </c>
      <c r="AG21" s="185"/>
      <c r="AH21" s="185"/>
    </row>
    <row r="22" spans="1:34" s="6" customFormat="1" x14ac:dyDescent="0.25">
      <c r="A22" s="790" t="s">
        <v>385</v>
      </c>
      <c r="B22" s="793"/>
      <c r="C22" s="793"/>
      <c r="D22" s="793"/>
      <c r="E22" s="793"/>
      <c r="F22" s="793"/>
      <c r="G22" s="793"/>
      <c r="H22" s="793"/>
      <c r="I22" s="793"/>
      <c r="J22" s="793"/>
      <c r="K22" s="793"/>
      <c r="L22" s="793"/>
      <c r="M22" s="793"/>
      <c r="N22" s="793"/>
      <c r="O22" s="793"/>
      <c r="P22" s="793"/>
      <c r="Q22" s="793"/>
      <c r="R22" s="793"/>
      <c r="S22" s="793"/>
      <c r="T22" s="793"/>
      <c r="U22" s="793"/>
      <c r="V22" s="793"/>
      <c r="W22" s="793"/>
      <c r="X22" s="793"/>
      <c r="Y22" s="793"/>
      <c r="Z22" s="793"/>
      <c r="AA22" s="793"/>
      <c r="AB22" s="794"/>
      <c r="AC22" s="629">
        <v>43496</v>
      </c>
      <c r="AD22" s="630"/>
      <c r="AE22" s="631"/>
      <c r="AF22" s="632" t="s">
        <v>386</v>
      </c>
      <c r="AG22" s="630"/>
      <c r="AH22" s="631"/>
    </row>
    <row r="23" spans="1:34" s="6" customFormat="1" x14ac:dyDescent="0.25">
      <c r="A23" s="790" t="s">
        <v>387</v>
      </c>
      <c r="B23" s="791"/>
      <c r="C23" s="791"/>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2"/>
      <c r="AC23" s="449"/>
      <c r="AD23" s="449"/>
      <c r="AE23" s="449"/>
      <c r="AF23" s="248" t="s">
        <v>386</v>
      </c>
      <c r="AG23" s="248"/>
      <c r="AH23" s="248"/>
    </row>
    <row r="24" spans="1:34" s="6" customFormat="1" x14ac:dyDescent="0.25">
      <c r="A24" s="790" t="s">
        <v>151</v>
      </c>
      <c r="B24" s="793"/>
      <c r="C24" s="793"/>
      <c r="D24" s="793"/>
      <c r="E24" s="793"/>
      <c r="F24" s="793"/>
      <c r="G24" s="793"/>
      <c r="H24" s="793"/>
      <c r="I24" s="793"/>
      <c r="J24" s="793"/>
      <c r="K24" s="793"/>
      <c r="L24" s="793"/>
      <c r="M24" s="793"/>
      <c r="N24" s="793"/>
      <c r="O24" s="793"/>
      <c r="P24" s="793"/>
      <c r="Q24" s="793"/>
      <c r="R24" s="793"/>
      <c r="S24" s="793"/>
      <c r="T24" s="793"/>
      <c r="U24" s="793"/>
      <c r="V24" s="793"/>
      <c r="W24" s="793"/>
      <c r="X24" s="793"/>
      <c r="Y24" s="793"/>
      <c r="Z24" s="793"/>
      <c r="AA24" s="793"/>
      <c r="AB24" s="794"/>
      <c r="AC24" s="795">
        <v>43592</v>
      </c>
      <c r="AD24" s="449"/>
      <c r="AE24" s="449"/>
      <c r="AF24" s="248" t="s">
        <v>388</v>
      </c>
      <c r="AG24" s="248"/>
      <c r="AH24" s="248"/>
    </row>
    <row r="25" spans="1:34" x14ac:dyDescent="0.25">
      <c r="A25" s="785" t="s">
        <v>389</v>
      </c>
      <c r="B25" s="786"/>
      <c r="C25" s="786"/>
      <c r="D25" s="786"/>
      <c r="E25" s="786"/>
      <c r="F25" s="786"/>
      <c r="G25" s="786"/>
      <c r="H25" s="786"/>
      <c r="I25" s="786"/>
      <c r="J25" s="786"/>
      <c r="K25" s="786"/>
      <c r="L25" s="786"/>
      <c r="M25" s="786"/>
      <c r="N25" s="786"/>
      <c r="O25" s="786"/>
      <c r="P25" s="786"/>
      <c r="Q25" s="786"/>
      <c r="R25" s="786"/>
      <c r="S25" s="786"/>
      <c r="T25" s="786"/>
      <c r="U25" s="786"/>
      <c r="V25" s="786"/>
      <c r="W25" s="786"/>
      <c r="X25" s="786"/>
      <c r="Y25" s="786"/>
      <c r="Z25" s="786"/>
      <c r="AA25" s="786"/>
      <c r="AB25" s="787"/>
      <c r="AC25" s="788">
        <v>43707</v>
      </c>
      <c r="AD25" s="789"/>
      <c r="AE25" s="789"/>
      <c r="AF25" s="402" t="s">
        <v>388</v>
      </c>
      <c r="AG25" s="402"/>
      <c r="AH25" s="402"/>
    </row>
    <row r="26" spans="1:34" x14ac:dyDescent="0.25">
      <c r="A26" s="165" t="s">
        <v>32</v>
      </c>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7"/>
    </row>
    <row r="27" spans="1:34" s="30" customFormat="1" x14ac:dyDescent="0.25">
      <c r="A27" s="153" t="s">
        <v>25</v>
      </c>
      <c r="B27" s="153"/>
      <c r="C27" s="153"/>
      <c r="D27" s="153"/>
      <c r="E27" s="153"/>
      <c r="F27" s="153" t="s">
        <v>62</v>
      </c>
      <c r="G27" s="153"/>
      <c r="H27" s="153"/>
      <c r="I27" s="153"/>
      <c r="J27" s="153"/>
      <c r="K27" s="153"/>
      <c r="L27" s="153"/>
      <c r="M27" s="168" t="s">
        <v>75</v>
      </c>
      <c r="N27" s="169"/>
      <c r="O27" s="169"/>
      <c r="P27" s="169"/>
      <c r="Q27" s="169"/>
      <c r="R27" s="169"/>
      <c r="S27" s="169"/>
      <c r="T27" s="169"/>
      <c r="U27" s="169"/>
      <c r="V27" s="169"/>
      <c r="W27" s="169"/>
      <c r="X27" s="169"/>
      <c r="Y27" s="169"/>
      <c r="Z27" s="169"/>
      <c r="AA27" s="169"/>
      <c r="AB27" s="169"/>
      <c r="AC27" s="169"/>
      <c r="AD27" s="152" t="str">
        <f>IF(Z7="X","APOYO OFICINA ASESORA DE PLANEACIÓN","APOYO OFICINA DE CONTROL INTERNO")</f>
        <v>APOYO OFICINA DE CONTROL INTERNO</v>
      </c>
      <c r="AE27" s="152"/>
      <c r="AF27" s="152"/>
      <c r="AG27" s="152"/>
      <c r="AH27" s="152"/>
    </row>
    <row r="28" spans="1:34" s="30" customFormat="1" x14ac:dyDescent="0.25">
      <c r="A28" s="49" t="s">
        <v>72</v>
      </c>
      <c r="B28" s="585" t="s">
        <v>390</v>
      </c>
      <c r="C28" s="585"/>
      <c r="D28" s="585"/>
      <c r="E28" s="585"/>
      <c r="F28" s="49" t="s">
        <v>72</v>
      </c>
      <c r="G28" s="31"/>
      <c r="H28" s="585" t="s">
        <v>391</v>
      </c>
      <c r="I28" s="585"/>
      <c r="J28" s="585"/>
      <c r="K28" s="585"/>
      <c r="L28" s="585"/>
      <c r="M28" s="154" t="s">
        <v>27</v>
      </c>
      <c r="N28" s="154"/>
      <c r="O28" s="154"/>
      <c r="P28" s="154"/>
      <c r="Q28" s="154"/>
      <c r="R28" s="154"/>
      <c r="S28" s="154"/>
      <c r="T28" s="154"/>
      <c r="U28" s="154"/>
      <c r="V28" s="741" t="s">
        <v>105</v>
      </c>
      <c r="W28" s="741"/>
      <c r="X28" s="741"/>
      <c r="Y28" s="741"/>
      <c r="Z28" s="741"/>
      <c r="AA28" s="741"/>
      <c r="AB28" s="741"/>
      <c r="AC28" s="741"/>
      <c r="AD28" s="32" t="s">
        <v>27</v>
      </c>
      <c r="AE28" s="449"/>
      <c r="AF28" s="449"/>
      <c r="AG28" s="449"/>
      <c r="AH28" s="449"/>
    </row>
    <row r="29" spans="1:34" x14ac:dyDescent="0.25">
      <c r="A29" s="49" t="s">
        <v>73</v>
      </c>
      <c r="B29" s="159" t="s">
        <v>392</v>
      </c>
      <c r="C29" s="585"/>
      <c r="D29" s="585"/>
      <c r="E29" s="585"/>
      <c r="F29" s="49" t="s">
        <v>74</v>
      </c>
      <c r="G29" s="31"/>
      <c r="H29" s="159" t="s">
        <v>393</v>
      </c>
      <c r="I29" s="585"/>
      <c r="J29" s="585"/>
      <c r="K29" s="585"/>
      <c r="L29" s="585"/>
      <c r="M29" s="154" t="s">
        <v>28</v>
      </c>
      <c r="N29" s="154"/>
      <c r="O29" s="154"/>
      <c r="P29" s="154"/>
      <c r="Q29" s="154"/>
      <c r="R29" s="154"/>
      <c r="S29" s="154"/>
      <c r="T29" s="154"/>
      <c r="U29" s="154"/>
      <c r="V29" s="248" t="s">
        <v>108</v>
      </c>
      <c r="W29" s="248"/>
      <c r="X29" s="248"/>
      <c r="Y29" s="248"/>
      <c r="Z29" s="248"/>
      <c r="AA29" s="248"/>
      <c r="AB29" s="248"/>
      <c r="AC29" s="248"/>
      <c r="AD29" s="32" t="s">
        <v>28</v>
      </c>
      <c r="AE29" s="449"/>
      <c r="AF29" s="449"/>
      <c r="AG29" s="449"/>
      <c r="AH29" s="449"/>
    </row>
  </sheetData>
  <mergeCells count="89">
    <mergeCell ref="XEK7:XEL7"/>
    <mergeCell ref="A7:B7"/>
    <mergeCell ref="C7:E7"/>
    <mergeCell ref="F7:L7"/>
    <mergeCell ref="M7:V7"/>
    <mergeCell ref="AE7:AF7"/>
    <mergeCell ref="A8:E8"/>
    <mergeCell ref="F8:Z8"/>
    <mergeCell ref="AA8:AD10"/>
    <mergeCell ref="AE8:AH10"/>
    <mergeCell ref="XEK8:XEL8"/>
    <mergeCell ref="A9:A11"/>
    <mergeCell ref="B9:B11"/>
    <mergeCell ref="C9:C11"/>
    <mergeCell ref="D9:D11"/>
    <mergeCell ref="E9:E11"/>
    <mergeCell ref="F9:J9"/>
    <mergeCell ref="K9:K11"/>
    <mergeCell ref="L9:Z9"/>
    <mergeCell ref="F10:J10"/>
    <mergeCell ref="L10:L11"/>
    <mergeCell ref="M10:M11"/>
    <mergeCell ref="U10:U11"/>
    <mergeCell ref="V10:Z10"/>
    <mergeCell ref="O12:O18"/>
    <mergeCell ref="A12:A18"/>
    <mergeCell ref="B12:B18"/>
    <mergeCell ref="C12:C18"/>
    <mergeCell ref="D12:D18"/>
    <mergeCell ref="E12:E18"/>
    <mergeCell ref="F12:F18"/>
    <mergeCell ref="G12:G18"/>
    <mergeCell ref="H12:H18"/>
    <mergeCell ref="I12:I18"/>
    <mergeCell ref="J12:J13"/>
    <mergeCell ref="K12:K18"/>
    <mergeCell ref="AA12:AA18"/>
    <mergeCell ref="P12:P18"/>
    <mergeCell ref="Q12:Q18"/>
    <mergeCell ref="R12:R18"/>
    <mergeCell ref="S12:S18"/>
    <mergeCell ref="T12:T18"/>
    <mergeCell ref="U12:U18"/>
    <mergeCell ref="AH12:AH18"/>
    <mergeCell ref="J14:J18"/>
    <mergeCell ref="Z14:Z18"/>
    <mergeCell ref="A19:AH19"/>
    <mergeCell ref="A20:AH20"/>
    <mergeCell ref="AB12:AB18"/>
    <mergeCell ref="AC12:AC18"/>
    <mergeCell ref="AD12:AD18"/>
    <mergeCell ref="AE12:AE18"/>
    <mergeCell ref="AF12:AF18"/>
    <mergeCell ref="AG12:AG18"/>
    <mergeCell ref="V12:V18"/>
    <mergeCell ref="W12:W18"/>
    <mergeCell ref="X12:X18"/>
    <mergeCell ref="Y12:Y18"/>
    <mergeCell ref="Z12:Z13"/>
    <mergeCell ref="A21:AB21"/>
    <mergeCell ref="AC21:AE21"/>
    <mergeCell ref="AF21:AH21"/>
    <mergeCell ref="A22:AB22"/>
    <mergeCell ref="AC22:AE22"/>
    <mergeCell ref="AF22:AH22"/>
    <mergeCell ref="A23:AB23"/>
    <mergeCell ref="AC23:AE23"/>
    <mergeCell ref="AF23:AH23"/>
    <mergeCell ref="A24:AB24"/>
    <mergeCell ref="AC24:AE24"/>
    <mergeCell ref="AF24:AH24"/>
    <mergeCell ref="A25:AB25"/>
    <mergeCell ref="AC25:AE25"/>
    <mergeCell ref="AF25:AH25"/>
    <mergeCell ref="A26:AH26"/>
    <mergeCell ref="A27:E27"/>
    <mergeCell ref="F27:L27"/>
    <mergeCell ref="M27:AC27"/>
    <mergeCell ref="AD27:AH27"/>
    <mergeCell ref="B29:E29"/>
    <mergeCell ref="H29:L29"/>
    <mergeCell ref="M29:U29"/>
    <mergeCell ref="V29:AC29"/>
    <mergeCell ref="AE29:AH29"/>
    <mergeCell ref="B28:E28"/>
    <mergeCell ref="H28:L28"/>
    <mergeCell ref="M28:U28"/>
    <mergeCell ref="V28:AC28"/>
    <mergeCell ref="AE28:AH28"/>
  </mergeCells>
  <conditionalFormatting sqref="J12:J18">
    <cfRule type="expression" dxfId="7" priority="5">
      <formula>$J$14="BAJA"</formula>
    </cfRule>
    <cfRule type="expression" dxfId="6" priority="6">
      <formula>$J$14="MODERADA"</formula>
    </cfRule>
    <cfRule type="expression" dxfId="5" priority="7">
      <formula>$J$14="ALTA"</formula>
    </cfRule>
    <cfRule type="expression" dxfId="4" priority="8">
      <formula>$J$14="EXTREMA"</formula>
    </cfRule>
  </conditionalFormatting>
  <conditionalFormatting sqref="Z12:Z18">
    <cfRule type="expression" dxfId="3" priority="1">
      <formula>$Z$14="MODERADA"</formula>
    </cfRule>
    <cfRule type="expression" dxfId="2" priority="2">
      <formula>$Z$14="EXTREMA"</formula>
    </cfRule>
    <cfRule type="expression" dxfId="1" priority="3">
      <formula>$Z$14="ALTA"</formula>
    </cfRule>
    <cfRule type="expression" dxfId="0" priority="4">
      <formula>$Z$14="BAJA"</formula>
    </cfRule>
  </conditionalFormatting>
  <dataValidations count="4">
    <dataValidation type="list" allowBlank="1" showInputMessage="1" showErrorMessage="1" sqref="H12">
      <formula1>$XEK$9:$XEM$9</formula1>
    </dataValidation>
    <dataValidation type="list" allowBlank="1" showInputMessage="1" showErrorMessage="1" sqref="F12">
      <formula1>$XEK$2:$XEK$6</formula1>
    </dataValidation>
    <dataValidation type="list" allowBlank="1" showInputMessage="1" showErrorMessage="1" sqref="M12:M18">
      <formula1>$XEK$11:$XEL$11</formula1>
    </dataValidation>
    <dataValidation type="list" allowBlank="1" showInputMessage="1" showErrorMessage="1" sqref="U12">
      <formula1>$XEM$11:$XFD$11</formula1>
    </dataValidation>
  </dataValidations>
  <hyperlinks>
    <hyperlink ref="B29" r:id="rId1"/>
    <hyperlink ref="H29"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EMPRENDER</vt:lpstr>
      <vt:lpstr>EXTERNADO</vt:lpstr>
      <vt:lpstr>INTERNADO</vt:lpstr>
      <vt:lpstr>SALUD</vt:lpstr>
      <vt:lpstr>SICOSOCIAL</vt:lpstr>
      <vt:lpstr>SOCIOLEGAL</vt:lpstr>
      <vt:lpstr>EDUCACIÓN </vt:lpstr>
      <vt:lpstr>ESPIRITUALIDAD</vt:lpstr>
      <vt:lpstr>TERRITORIO</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2016-11-25T16:21:45Z</cp:lastPrinted>
  <dcterms:created xsi:type="dcterms:W3CDTF">2016-10-28T13:56:30Z</dcterms:created>
  <dcterms:modified xsi:type="dcterms:W3CDTF">2019-09-13T18:01:18Z</dcterms:modified>
</cp:coreProperties>
</file>