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Z:\CARPETA COMPARTIDA CONTROL INTERNO\2019\SEGUIMIENTO MAPAS DE RIESGOS DE CORRUPCIÓN\SEGUIMIENTO 2-2019\"/>
    </mc:Choice>
  </mc:AlternateContent>
  <bookViews>
    <workbookView xWindow="0" yWindow="0" windowWidth="20490" windowHeight="7455"/>
  </bookViews>
  <sheets>
    <sheet name="CONTROL INTERNO" sheetId="16"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16" l="1"/>
  <c r="N25" i="16"/>
  <c r="N24" i="16"/>
  <c r="N23" i="16"/>
  <c r="N22" i="16"/>
  <c r="N21" i="16"/>
  <c r="W20" i="16"/>
  <c r="N20" i="16"/>
  <c r="O20" i="16" s="1"/>
  <c r="P20" i="16" s="1"/>
  <c r="I20" i="16"/>
  <c r="G20" i="16"/>
  <c r="N19" i="16"/>
  <c r="N18" i="16"/>
  <c r="N17" i="16"/>
  <c r="N16" i="16"/>
  <c r="N15" i="16"/>
  <c r="N14" i="16"/>
  <c r="N13" i="16"/>
  <c r="O13" i="16" s="1"/>
  <c r="P13" i="16" s="1"/>
  <c r="I13" i="16"/>
  <c r="G13" i="16"/>
  <c r="W13" i="16" s="1"/>
  <c r="S13" i="16" l="1"/>
  <c r="Q20" i="16"/>
  <c r="R20" i="16" s="1"/>
  <c r="V20" i="16" s="1"/>
  <c r="S20" i="16"/>
  <c r="J20" i="16"/>
  <c r="J13" i="16"/>
  <c r="Q13" i="16"/>
  <c r="R13" i="16" s="1"/>
  <c r="V13" i="16" s="1"/>
  <c r="X13" i="16" l="1"/>
  <c r="T13" i="16"/>
  <c r="Y13" i="16" s="1"/>
  <c r="Z13" i="16" s="1"/>
  <c r="Z15" i="16" s="1"/>
  <c r="T20" i="16"/>
  <c r="Y20" i="16" s="1"/>
  <c r="Z20" i="16" s="1"/>
  <c r="Z22" i="16" s="1"/>
  <c r="X20" i="16"/>
</calcChain>
</file>

<file path=xl/sharedStrings.xml><?xml version="1.0" encoding="utf-8"?>
<sst xmlns="http://schemas.openxmlformats.org/spreadsheetml/2006/main" count="159" uniqueCount="109">
  <si>
    <t>Probabilidad</t>
  </si>
  <si>
    <t>Puntaje</t>
  </si>
  <si>
    <t>(5) CASI SEGURO</t>
  </si>
  <si>
    <t>(4) PROBABLE</t>
  </si>
  <si>
    <t>(3) POSIBLE</t>
  </si>
  <si>
    <t>(2) IMPROBABLE</t>
  </si>
  <si>
    <t>(1) RARA VEZ</t>
  </si>
  <si>
    <t xml:space="preserve">PROCESOS DE SEGUIMIENTO Y CONTROL - MAPAS DE RIESGOS DE CORRUPCIÓN </t>
  </si>
  <si>
    <t>FECHA DE ACTUALIZACIÓN:</t>
  </si>
  <si>
    <r>
      <t xml:space="preserve">ACCIÓN: </t>
    </r>
    <r>
      <rPr>
        <sz val="11"/>
        <color theme="1"/>
        <rFont val="Calibri"/>
        <family val="2"/>
        <scheme val="minor"/>
      </rPr>
      <t>(Marcar con "X")</t>
    </r>
  </si>
  <si>
    <t>FORMULACIÓN</t>
  </si>
  <si>
    <t>SEGUIMIENTO 1</t>
  </si>
  <si>
    <t>SEGUIMIENTO 2</t>
  </si>
  <si>
    <t>X</t>
  </si>
  <si>
    <t>SEGUIMIENTO 3</t>
  </si>
  <si>
    <t>Impacto</t>
  </si>
  <si>
    <t>IDENTIFICACIÓN DEL RIESGO</t>
  </si>
  <si>
    <t>VALORACIÓN DEL RIESGO</t>
  </si>
  <si>
    <t>ACCIONES ASOCIADAS AL CONTROL</t>
  </si>
  <si>
    <t>MONITOREO Y REVISIÓN</t>
  </si>
  <si>
    <t>PROCESO/
OBJETIVO</t>
  </si>
  <si>
    <t>ÁREA*</t>
  </si>
  <si>
    <t>CAUSA</t>
  </si>
  <si>
    <t>RIESGO</t>
  </si>
  <si>
    <t>CONSECUENCIAS</t>
  </si>
  <si>
    <t>ANÁLISIS DEL RIESGO</t>
  </si>
  <si>
    <t>CONTROL</t>
  </si>
  <si>
    <t>EVALUACIÓN DEL RIESGO</t>
  </si>
  <si>
    <t>(5) MODERADO</t>
  </si>
  <si>
    <t>(10) MAYOR</t>
  </si>
  <si>
    <t>(20) CATASTROFICO</t>
  </si>
  <si>
    <t>RIESGO INHERENTE</t>
  </si>
  <si>
    <t>CONTROLES</t>
  </si>
  <si>
    <t>SÍ/NO</t>
  </si>
  <si>
    <t>AFECTA</t>
  </si>
  <si>
    <t>RIESGO RESIDUAL</t>
  </si>
  <si>
    <t>PROBABILIDAD</t>
  </si>
  <si>
    <t>P</t>
  </si>
  <si>
    <t>IMPACTO
Aplicar Encuesta</t>
  </si>
  <si>
    <t>I</t>
  </si>
  <si>
    <t>ZONA DE RIESGO</t>
  </si>
  <si>
    <t>RC</t>
  </si>
  <si>
    <t>RRC</t>
  </si>
  <si>
    <t>RP</t>
  </si>
  <si>
    <t>R</t>
  </si>
  <si>
    <t>RI</t>
  </si>
  <si>
    <t>RRI</t>
  </si>
  <si>
    <t>IMPACTO</t>
  </si>
  <si>
    <t>ACCIONES DE CONTINGENCIA</t>
  </si>
  <si>
    <t>PERIODO DE EJECUCIÒN</t>
  </si>
  <si>
    <t>ACCIONES</t>
  </si>
  <si>
    <t>REGISTRO</t>
  </si>
  <si>
    <t>FECHA</t>
  </si>
  <si>
    <t>ACCIÓN(ES)</t>
  </si>
  <si>
    <t>RESPONSABLE</t>
  </si>
  <si>
    <t>INDICADOR</t>
  </si>
  <si>
    <t>SÍ</t>
  </si>
  <si>
    <t>NO</t>
  </si>
  <si>
    <t xml:space="preserve">
SEGUIMIENTO Y EVALUACIÓN A LA GESTIÓN / Proporcionar información sobre la efectividad del Sistema de Control Interno, la operación de la 1ª y 2ª Línea de defensa del Modelo Integrado de Planeación y Gestión -MIPG con un enfoque basado en riesgos</t>
  </si>
  <si>
    <t>OFICINA DE CONTROL INTERNO</t>
  </si>
  <si>
    <t>Primacía de Intereses particulares sobre intereses generales en los procesos de Auditorias Internas.</t>
  </si>
  <si>
    <t xml:space="preserve">Inobservancia de los Principios Éticos en el desarrollo de las
Auditorías Internas:  Integridad, objetividad, confidencialidad, competencia profesional y conflicto de intereses por parte del equipo Auditor.
</t>
  </si>
  <si>
    <t xml:space="preserve"> -Informes de Auditoría  sesgados, sin aportes significativos en la mejora de los procesos, lo cual afectaría la efectiva toma de decisiones,  por parte de los usuarios de dichos  informes.</t>
  </si>
  <si>
    <t>Rotación de actividades de Auditoría entre los miembros del equipo de la Oficina, mediante asignación que queda plasmada en Formato Programa de Auditoría S-SEG-FT-003.
Revisión y aprobación por parte del Jefe de la Oficina de Control Interno de los informes emitidos; responsabilidades del Jefe de la Oficina,  contempladas en el Procedimiento de AUDITORÍAS INTERNAS código E-AUD-PR-001.</t>
  </si>
  <si>
    <t>¿Existen manuales, instructivos o procedimientos para el manejo del control?</t>
  </si>
  <si>
    <t xml:space="preserve">1. Reasignar al profesional encargado de la auditoria otros procesos  diferentes a evaluar </t>
  </si>
  <si>
    <t>01/01/2019 - 31/12/2019</t>
  </si>
  <si>
    <t xml:space="preserve">1. Realizar sensibilización en el equipo de Auditoría,   sobre el Código de Ética del Auditor Interno (Manual CÓDIGO DE ÉTICA AUDITOR
INTERNO CÓDIGO S-SEG-MA-002 - Versión 01  de 21/12/2018).
2. Realizar sensibilización en el equipo de Auditoría,  y solicitar el  diligenciamiento por parte del equipo Auditor, del Compromiso de Cumplimiento del Código de Ética de los Auditores Internos, incorporado en el formato: COMPROMISO ÉTICO DEL AUDITOR INTERNO, código: S-SEG-FT-010, Versión 01, del 21/12/2018. 
3. Realizar sensibilización en el equipo de Auditoría,   sobre el Estatuto de Auditoría (Manual ESTATUTO DE AUDITORÍA Versión 01, del 21/12/2018). 
4. Cada vez que ingrese un nuevo Auditor al equipo de la OCI se realizará la socialización y sensibilización de los documentos citados en los ítems anteriores.
</t>
  </si>
  <si>
    <t>Actas de reunión y listas de asistencia.</t>
  </si>
  <si>
    <t>1. Con el ingreso al equipo de auditoría de dos nuevos integrantes, seles dio a conocer por parte del Jefe de la Oficina el el formato de COMPROMISO ÉTICO DEL AUDITOR INTERNO, código: S-SEG-FT-010, Versión 01. 
Las sensibilizaciones respecto a los temas de Código de Ética y Estatuto de Auditoría, puntos 2, 3 y 4, se tienen previstas para el mes de septiembre de 2019. 
Durante el cuatrimestre estuvieron en desarrollo 8 procesos de Auditoría (Aud. a Convenios, Aud. A Proc Misional UPI´s, Aud. a Convenio ICETEX, Aud. Estímulos de corresponsabilidad, Seguimiento a Metas -Deecreto 215, Seguimiento al Plan de Adquisiciones, Seguimiento a la Austeridad en el Gasto, Seguim. a Cajas Menores). Sobre las mismas no se reportó inobservacia de los principios éticos en ningún caso.</t>
  </si>
  <si>
    <t>Luis Orlando Barrera Cepeda</t>
  </si>
  <si>
    <r>
      <t>Indicadores de ejecución de controles del segundo cuatrimestre del año 2019:
# de sensibilizaciones realizadas / # de sensibilizaciones proyectadas.(1) =</t>
    </r>
    <r>
      <rPr>
        <b/>
        <sz val="11"/>
        <rFont val="Calibri"/>
        <family val="2"/>
        <scheme val="minor"/>
      </rPr>
      <t xml:space="preserve"> 0/1=0%</t>
    </r>
    <r>
      <rPr>
        <sz val="11"/>
        <rFont val="Calibri"/>
        <family val="2"/>
        <scheme val="minor"/>
      </rPr>
      <t xml:space="preserve"> 
((Resultado óptimo del Indicador : 100%) 
Indicador de mitigación del riesgo en el segundo cuatrimestre del año 2019:
# de Casos de inobservancia a principios éticos / # de Auditorías e informes realizados durante el período = </t>
    </r>
    <r>
      <rPr>
        <b/>
        <sz val="11"/>
        <rFont val="Calibri"/>
        <family val="2"/>
        <scheme val="minor"/>
      </rPr>
      <t>0/8 =0%</t>
    </r>
    <r>
      <rPr>
        <sz val="11"/>
        <rFont val="Calibri"/>
        <family val="2"/>
        <scheme val="minor"/>
      </rPr>
      <t xml:space="preserve">
(Resultado tolerable 0%. Resultado no tolerable &gt;0%)</t>
    </r>
  </si>
  <si>
    <t>¿Está(n) definido(s) el(los) responsable(s) de la ejecución del control y del seguimiento?</t>
  </si>
  <si>
    <t>EXTREMO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</si>
  <si>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</si>
  <si>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</si>
  <si>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</si>
  <si>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</si>
  <si>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</si>
  <si>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Acceso a información confidencial o privilegiada, derivada de las actividades de la OCI, sin el debido control</t>
  </si>
  <si>
    <t>Uso indebido de  información confidencial o privilegiada,  por parte del equipo Auditor,
 en favor propio o de terceros</t>
  </si>
  <si>
    <t xml:space="preserve">
 -Fraude                                                                                  -Deterioro de la imagen y credibilidad de la Oficina de Control Interno</t>
  </si>
  <si>
    <t>Revisión y aprobación por parte del Jefe de la Oficina de Control Interno en la información emitida y solicitada por el equipo.</t>
  </si>
  <si>
    <t>1. Informar al Jefe de la Oficina de Control Interno sobre el inadecuado uso de la información por parte del auditor o equipo de auditoría para que se tomen las medidas disciplinarias a que haya lugar</t>
  </si>
  <si>
    <t>1. Realizar sensibilización en el equipo de Auditoría,   sobre el Código de Ética del Auditor Interno (Manual CÓDIGO DE ÉTICA AUDITOR
INTERNO CÓDIGO S-SEG-MA-002 - Versión 01  de 21/12/2018).
2.Autorización  por parte del Jefe de la oficina de Control Interno por medio del formato ´GESTIÓN DE USUARIOS, código A-TIC-FT-015 para el acceso a la carpeta digital en el momento del ingreso de cada funcionario del equipo.
3. Diligenciamiento del formato INVENTARIO ÚNICO DOCUMENTAL, código A-GDO-FT-018 a fin de garantizar que los documentos administrados por parte del auditor sean entregados y archivados en el momento del  retiro del mismo.
4. Implementar el formato A-GDO-FT-014 PRÉSTAMO Y/O CONSULTA DE INFORMACIÓN  en el momento de solicitar y devolver expedientes o documentos relacionados con las actividades del área</t>
  </si>
  <si>
    <t>1. Actas de reunión y listas de asistencia
2.Formato
3. Formato
4. Formato</t>
  </si>
  <si>
    <t>1. Sensibilización de Código de Ética está programado para septiembre de 2019.
2. Se ha venido diligenciando el formato: "GESTIÓN DE USUARIOS"  cada vez que ingresa un miembro de equipo de la Oficina de control Interno con el fin de que quienes ingresen a la carpeta compartida con información exclusiva de la OCI, esté plenamente autorizado por el Jefe de la Oficina. Durante el segundo cuatrimestre ingresaron dos  contratistas a la Oficina; para cada uno de ellos se diligenció el formato. 
3. El formato de "INVENTARIO ÚNICO DOCUMENTAL"  se diligenció con ocasión de la finalización de contrato de un integrante del equipo de Auditoría, en el mes de Julio, dicho soporte reposa en la carpeta de la contratista en la Oficina de la Oficina Asesora Jurídica. 
4. El formato "PRÉSTAMO Y/O CONSULTA DE INFORMACIÓN " se viene diligenciando cada vez que algún miembro de la Oficina requiere carpetas de archivo para consulta o para adicionar información. Se observaron once (11) registros de este tipo durante el período de seguimiento.</t>
  </si>
  <si>
    <r>
      <t xml:space="preserve">Indicadores de ejecución de controles del segundo cuatrimestre del año 2019:
1. # de sensibilizaciones realizadas / # de sensibilizaciones proyectadas.(1) = 0/1. 
((Resultado óptimo del Indicador : 100%)
2. # de formatos "GESTIÓN DE USUARIOS" diligenciados / # de ingresos de colaboradores de la OCI  </t>
    </r>
    <r>
      <rPr>
        <b/>
        <sz val="11"/>
        <rFont val="Calibri"/>
        <family val="2"/>
        <scheme val="minor"/>
      </rPr>
      <t xml:space="preserve">= 4/4. </t>
    </r>
    <r>
      <rPr>
        <sz val="11"/>
        <rFont val="Calibri"/>
        <family val="2"/>
        <scheme val="minor"/>
      </rPr>
      <t xml:space="preserve">
3. # de formatos "INVENTARIO ÚNICO DOCUMENTAL" diligenciados / # de retiros de funcionarios a la OCI= 1/1=100%. 
4.  # de ítems en formato "PRÉSTAMO Y/O CONSULTA DE INFORMACIÓN " diligenciados / # de préstamos o consultas de carpetas por funcionarios a la OCI =</t>
    </r>
    <r>
      <rPr>
        <b/>
        <sz val="11"/>
        <rFont val="Calibri"/>
        <family val="2"/>
        <scheme val="minor"/>
      </rPr>
      <t xml:space="preserve"> 11/11 
</t>
    </r>
    <r>
      <rPr>
        <sz val="11"/>
        <rFont val="Calibri"/>
        <family val="2"/>
        <scheme val="minor"/>
      </rPr>
      <t xml:space="preserve">(Resultado óptimo del Indicador : 100%)
Indicador de mitigación del riesgo en el segundo cuatrimestre del año 2019: 
# Funcionarios de la OCI implicados en casos de mal uso de la infomación / # funcionarios de la OCI = </t>
    </r>
    <r>
      <rPr>
        <b/>
        <sz val="11"/>
        <rFont val="Calibri"/>
        <family val="2"/>
        <scheme val="minor"/>
      </rPr>
      <t>0/0</t>
    </r>
    <r>
      <rPr>
        <sz val="11"/>
        <rFont val="Calibri"/>
        <family val="2"/>
        <scheme val="minor"/>
      </rPr>
      <t xml:space="preserve">
(Resultado tolerable 0%. Resultado no tolerable &gt;0%)</t>
    </r>
  </si>
  <si>
    <t>ALTO</t>
  </si>
  <si>
    <t>CONTROL DE CAMBIOS</t>
  </si>
  <si>
    <t xml:space="preserve">DESCRIPCIÓN DE CAMBIOS </t>
  </si>
  <si>
    <t>FECHA  (DIA/MES/AÑO)</t>
  </si>
  <si>
    <t>ELABORÓ</t>
  </si>
  <si>
    <t xml:space="preserve">Formulación de Mapa de Riesgos de Corrupción </t>
  </si>
  <si>
    <t>ALEXA XIMENA LENES ROJAS</t>
  </si>
  <si>
    <t>Primer seguimiento 2019</t>
  </si>
  <si>
    <t>Segundo seguimiento 2019</t>
  </si>
  <si>
    <t>REVISION Y APROBACIÓN</t>
  </si>
  <si>
    <t>REVISÓ</t>
  </si>
  <si>
    <t>APROBACIÓN LÍDER DEL PROCESO</t>
  </si>
  <si>
    <t>APOYO OFICINA DE CONTROL INTERNO</t>
  </si>
  <si>
    <t>NOMBRE Y CARGO:</t>
  </si>
  <si>
    <t>LUIS ORLANDO BARRERA CEPEDA</t>
  </si>
  <si>
    <t>NOMBRE:</t>
  </si>
  <si>
    <t>CORREO ELECTRONICO</t>
  </si>
  <si>
    <t>alexal@idipron.gov.co</t>
  </si>
  <si>
    <t>CORREO ELECTRONICO:</t>
  </si>
  <si>
    <t>luisb@idipron.gov.co</t>
  </si>
  <si>
    <t>CARGO:</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</si>
</sst>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10"/>
      <color theme="0"/>
      <name val="Times New Roman"/>
      <family val="1"/>
    </font>
    <font>
      <b/>
      <sz val="12"/>
      <color theme="1"/>
      <name val="Times New Roman"/>
      <family val="1"/>
    </font>
    <font>
      <b/>
      <sz val="12"/>
      <name val="Times New Roman"/>
      <family val="1"/>
    </font>
    <font>
      <b/>
      <sz val="11"/>
      <color theme="1"/>
      <name val="Times New Roman"/>
      <family val="1"/>
    </font>
    <font>
      <sz val="11"/>
      <color theme="1"/>
      <name val="Times New Roman"/>
      <family val="1"/>
    </font>
    <font>
      <sz val="11"/>
      <name val="Times New Roman"/>
      <family val="1"/>
    </font>
    <font>
      <b/>
      <sz val="12"/>
      <color theme="1"/>
      <name val="Calibri"/>
      <family val="2"/>
      <scheme val="minor"/>
    </font>
    <font>
      <b/>
      <sz val="11"/>
      <name val="Calibri"/>
      <family val="2"/>
      <scheme val="minor"/>
    </font>
    <font>
      <b/>
      <sz val="16"/>
      <name val="Calibri"/>
      <family val="2"/>
      <scheme val="minor"/>
    </font>
    <font>
      <b/>
      <sz val="9"/>
      <color theme="0"/>
      <name val="Calibri"/>
      <family val="2"/>
      <scheme val="minor"/>
    </font>
    <font>
      <b/>
      <sz val="10"/>
      <color theme="0"/>
      <name val="Calibri"/>
      <family val="2"/>
      <scheme val="minor"/>
    </font>
    <font>
      <b/>
      <sz val="9"/>
      <color theme="1"/>
      <name val="Calibri"/>
      <family val="2"/>
      <scheme val="minor"/>
    </font>
    <font>
      <b/>
      <sz val="10"/>
      <name val="Calibri"/>
      <family val="2"/>
      <scheme val="minor"/>
    </font>
    <font>
      <sz val="10"/>
      <color theme="1"/>
      <name val="Calibri"/>
      <family val="2"/>
      <scheme val="minor"/>
    </font>
    <font>
      <sz val="12"/>
      <color theme="1"/>
      <name val="Calibri"/>
      <family val="2"/>
      <scheme val="minor"/>
    </font>
    <font>
      <b/>
      <sz val="14"/>
      <color theme="1"/>
      <name val="Calibri"/>
      <family val="2"/>
      <scheme val="minor"/>
    </font>
    <font>
      <sz val="11"/>
      <name val="Calibri"/>
      <family val="2"/>
      <scheme val="minor"/>
    </font>
    <font>
      <b/>
      <sz val="10"/>
      <color theme="1"/>
      <name val="Calibri"/>
      <family val="2"/>
      <scheme val="minor"/>
    </font>
    <font>
      <sz val="14"/>
      <color theme="1"/>
      <name val="Calibri"/>
      <family val="2"/>
      <scheme val="minor"/>
    </font>
    <font>
      <b/>
      <sz val="11"/>
      <name val="Times New Roman"/>
      <family val="1"/>
    </font>
    <font>
      <b/>
      <sz val="9"/>
      <name val="Times New Roman"/>
      <family val="1"/>
    </font>
    <font>
      <b/>
      <sz val="10"/>
      <name val="Times New Roman"/>
      <family val="1"/>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99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s>
  <cellStyleXfs count="2">
    <xf numFmtId="0" fontId="0" fillId="0" borderId="0"/>
    <xf numFmtId="0" fontId="27" fillId="0" borderId="0" applyNumberFormat="0" applyFill="0" applyBorder="0" applyAlignment="0" applyProtection="0"/>
  </cellStyleXfs>
  <cellXfs count="255">
    <xf numFmtId="0" fontId="0" fillId="0" borderId="0" xfId="0"/>
    <xf numFmtId="0" fontId="4" fillId="2" borderId="0" xfId="0" applyFont="1" applyFill="1" applyProtection="1"/>
    <xf numFmtId="0" fontId="5" fillId="3" borderId="1" xfId="0" applyFont="1" applyFill="1" applyBorder="1" applyAlignment="1" applyProtection="1">
      <alignment horizontal="center" vertical="center"/>
    </xf>
    <xf numFmtId="0" fontId="5" fillId="3" borderId="2" xfId="0" applyFont="1" applyFill="1" applyBorder="1" applyAlignment="1" applyProtection="1">
      <alignment horizontal="center" vertical="center"/>
    </xf>
    <xf numFmtId="0" fontId="4" fillId="0" borderId="0" xfId="0" applyFont="1" applyBorder="1" applyAlignment="1" applyProtection="1"/>
    <xf numFmtId="0" fontId="4" fillId="0" borderId="0" xfId="0" applyFont="1" applyProtection="1"/>
    <xf numFmtId="0" fontId="4" fillId="0" borderId="0" xfId="0" applyFont="1" applyBorder="1" applyAlignment="1" applyProtection="1">
      <alignment horizontal="center" vertical="center"/>
    </xf>
    <xf numFmtId="0" fontId="4" fillId="2" borderId="2" xfId="0" applyFont="1" applyFill="1" applyBorder="1" applyAlignment="1" applyProtection="1">
      <alignment horizontal="center"/>
    </xf>
    <xf numFmtId="0" fontId="4" fillId="2" borderId="3" xfId="0" applyFont="1" applyFill="1" applyBorder="1" applyAlignment="1" applyProtection="1">
      <alignment horizontal="center"/>
    </xf>
    <xf numFmtId="0" fontId="4" fillId="2" borderId="4" xfId="0" applyFont="1" applyFill="1" applyBorder="1" applyAlignment="1" applyProtection="1">
      <alignment horizontal="center"/>
    </xf>
    <xf numFmtId="0" fontId="6" fillId="2" borderId="5" xfId="0" applyFont="1" applyFill="1" applyBorder="1" applyAlignment="1" applyProtection="1">
      <alignment horizontal="left" vertical="center"/>
      <protection locked="0"/>
    </xf>
    <xf numFmtId="14" fontId="7" fillId="0" borderId="5" xfId="0" applyNumberFormat="1"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0" fillId="0" borderId="5" xfId="0"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0" fillId="2" borderId="5" xfId="0" applyFill="1" applyBorder="1" applyAlignment="1" applyProtection="1">
      <alignment vertical="center"/>
    </xf>
    <xf numFmtId="0" fontId="8" fillId="2" borderId="5" xfId="0" applyFont="1" applyFill="1" applyBorder="1" applyAlignment="1" applyProtection="1">
      <alignment vertical="center"/>
    </xf>
    <xf numFmtId="0" fontId="9" fillId="2" borderId="5" xfId="0" applyFont="1" applyFill="1" applyBorder="1" applyAlignment="1" applyProtection="1">
      <alignment vertical="center"/>
    </xf>
    <xf numFmtId="0" fontId="10" fillId="2" borderId="5" xfId="0" applyFont="1" applyFill="1" applyBorder="1" applyAlignment="1" applyProtection="1">
      <alignment horizontal="center" vertical="center"/>
    </xf>
    <xf numFmtId="0" fontId="9" fillId="2" borderId="5"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0" fillId="0" borderId="0" xfId="0" applyAlignment="1" applyProtection="1">
      <alignment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2" fillId="4" borderId="17"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9" xfId="0" applyFont="1" applyFill="1" applyBorder="1" applyAlignment="1" applyProtection="1">
      <alignment horizontal="center" vertical="center"/>
    </xf>
    <xf numFmtId="0" fontId="2" fillId="0" borderId="17" xfId="0" applyFont="1" applyBorder="1" applyAlignment="1" applyProtection="1">
      <alignment horizontal="center"/>
    </xf>
    <xf numFmtId="0" fontId="2" fillId="0" borderId="1" xfId="0" applyFont="1" applyBorder="1" applyAlignment="1" applyProtection="1">
      <alignment horizontal="center"/>
    </xf>
    <xf numFmtId="0" fontId="12" fillId="4" borderId="18" xfId="0" applyFont="1" applyFill="1" applyBorder="1" applyAlignment="1" applyProtection="1">
      <alignment horizontal="center" vertical="center" wrapText="1"/>
    </xf>
    <xf numFmtId="0" fontId="2" fillId="0" borderId="2" xfId="0" applyFont="1" applyBorder="1" applyAlignment="1" applyProtection="1">
      <alignment horizontal="center"/>
    </xf>
    <xf numFmtId="0" fontId="2" fillId="0" borderId="3" xfId="0" applyFont="1" applyBorder="1" applyAlignment="1" applyProtection="1">
      <alignment horizontal="center"/>
    </xf>
    <xf numFmtId="0" fontId="2" fillId="0" borderId="20" xfId="0" applyFont="1" applyBorder="1" applyAlignment="1" applyProtection="1">
      <alignment horizontal="center"/>
    </xf>
    <xf numFmtId="0" fontId="2" fillId="0" borderId="21"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22" xfId="0" applyFont="1" applyBorder="1" applyAlignment="1" applyProtection="1">
      <alignment horizontal="center" vertical="center" wrapText="1"/>
    </xf>
    <xf numFmtId="0" fontId="11" fillId="0" borderId="21"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22" xfId="0" applyFont="1" applyBorder="1" applyAlignment="1" applyProtection="1">
      <alignment horizontal="center" vertical="center"/>
    </xf>
    <xf numFmtId="0" fontId="2" fillId="0" borderId="0" xfId="0" applyFont="1" applyAlignment="1" applyProtection="1">
      <alignment horizontal="right"/>
    </xf>
    <xf numFmtId="0" fontId="2" fillId="0" borderId="0" xfId="0" applyFont="1" applyProtection="1"/>
    <xf numFmtId="0" fontId="2" fillId="4" borderId="5" xfId="0" applyFont="1" applyFill="1" applyBorder="1" applyAlignment="1" applyProtection="1">
      <alignment horizontal="center" vertical="center" wrapText="1"/>
    </xf>
    <xf numFmtId="0" fontId="2" fillId="0" borderId="23" xfId="0" applyFont="1" applyBorder="1" applyAlignment="1" applyProtection="1">
      <alignment horizontal="center"/>
    </xf>
    <xf numFmtId="0" fontId="2" fillId="0" borderId="24" xfId="0" applyFont="1" applyBorder="1" applyAlignment="1" applyProtection="1">
      <alignment horizontal="center"/>
    </xf>
    <xf numFmtId="0" fontId="12" fillId="4" borderId="5" xfId="0" applyFont="1" applyFill="1" applyBorder="1" applyAlignment="1" applyProtection="1">
      <alignment horizontal="center" vertical="center" wrapText="1"/>
    </xf>
    <xf numFmtId="0" fontId="11" fillId="0" borderId="24" xfId="0" applyFont="1" applyBorder="1" applyAlignment="1" applyProtection="1">
      <alignment horizontal="center" vertical="center"/>
    </xf>
    <xf numFmtId="0" fontId="2" fillId="4" borderId="24" xfId="0" applyFont="1" applyFill="1" applyBorder="1" applyAlignment="1" applyProtection="1">
      <alignment horizontal="center" vertical="center"/>
    </xf>
    <xf numFmtId="0" fontId="2" fillId="0" borderId="24" xfId="0" applyFont="1" applyBorder="1" applyAlignment="1" applyProtection="1"/>
    <xf numFmtId="0" fontId="2" fillId="0" borderId="24" xfId="0" applyFont="1" applyBorder="1" applyProtection="1"/>
    <xf numFmtId="0" fontId="13" fillId="4" borderId="24" xfId="0" applyFont="1" applyFill="1" applyBorder="1" applyAlignment="1" applyProtection="1">
      <alignment horizontal="center" vertical="center"/>
    </xf>
    <xf numFmtId="0" fontId="2" fillId="0" borderId="25" xfId="0" applyFont="1" applyBorder="1" applyAlignment="1" applyProtection="1">
      <alignment horizontal="center" vertical="center"/>
    </xf>
    <xf numFmtId="0" fontId="2" fillId="0" borderId="26" xfId="0" applyFont="1" applyBorder="1" applyAlignment="1" applyProtection="1">
      <alignment horizontal="center" vertical="center"/>
    </xf>
    <xf numFmtId="0" fontId="2" fillId="0" borderId="27" xfId="0" applyFont="1"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11" fillId="0" borderId="28" xfId="0" applyFont="1" applyBorder="1" applyAlignment="1" applyProtection="1">
      <alignment horizontal="center" vertical="center"/>
    </xf>
    <xf numFmtId="0" fontId="11" fillId="0" borderId="26" xfId="0" applyFont="1" applyBorder="1" applyAlignment="1" applyProtection="1">
      <alignment horizontal="center" vertical="center"/>
    </xf>
    <xf numFmtId="0" fontId="11" fillId="0" borderId="27" xfId="0" applyFont="1" applyBorder="1" applyAlignment="1" applyProtection="1">
      <alignment horizontal="center" vertical="center"/>
    </xf>
    <xf numFmtId="0" fontId="2" fillId="4" borderId="29" xfId="0" applyFont="1" applyFill="1" applyBorder="1" applyAlignment="1" applyProtection="1">
      <alignment horizontal="center" vertical="center" wrapText="1"/>
    </xf>
    <xf numFmtId="0" fontId="2" fillId="4" borderId="30" xfId="0" applyFont="1" applyFill="1" applyBorder="1" applyAlignment="1" applyProtection="1">
      <alignment horizontal="center" vertical="center"/>
    </xf>
    <xf numFmtId="0" fontId="12" fillId="4" borderId="31" xfId="0" applyFont="1" applyFill="1" applyBorder="1" applyAlignment="1" applyProtection="1">
      <alignment horizontal="center" vertical="center"/>
    </xf>
    <xf numFmtId="0" fontId="12" fillId="4" borderId="0" xfId="0" applyFont="1" applyFill="1" applyBorder="1" applyProtection="1"/>
    <xf numFmtId="0" fontId="12" fillId="4" borderId="5" xfId="0" applyFont="1" applyFill="1" applyBorder="1" applyAlignment="1" applyProtection="1">
      <alignment horizontal="center" vertical="center" wrapText="1"/>
    </xf>
    <xf numFmtId="0" fontId="1" fillId="3" borderId="0" xfId="0" applyFont="1" applyFill="1" applyBorder="1" applyProtection="1"/>
    <xf numFmtId="0" fontId="1" fillId="3" borderId="5" xfId="0" applyFont="1" applyFill="1" applyBorder="1" applyAlignment="1" applyProtection="1">
      <alignment horizontal="center" vertical="center" wrapText="1"/>
    </xf>
    <xf numFmtId="0" fontId="11" fillId="0" borderId="18" xfId="0" applyFont="1" applyBorder="1" applyAlignment="1" applyProtection="1">
      <alignment horizontal="center" vertical="center"/>
    </xf>
    <xf numFmtId="0" fontId="2" fillId="4" borderId="18" xfId="0" applyFont="1" applyFill="1" applyBorder="1" applyAlignment="1" applyProtection="1">
      <alignment horizontal="center" vertical="center"/>
    </xf>
    <xf numFmtId="0" fontId="2" fillId="0" borderId="18" xfId="0" applyFont="1" applyBorder="1" applyProtection="1"/>
    <xf numFmtId="0" fontId="13" fillId="4" borderId="18" xfId="0" applyFont="1" applyFill="1" applyBorder="1" applyAlignment="1" applyProtection="1">
      <alignment horizontal="center" vertical="center"/>
    </xf>
    <xf numFmtId="0" fontId="14" fillId="3" borderId="18"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xf>
    <xf numFmtId="0" fontId="1" fillId="3" borderId="18" xfId="0" applyFont="1" applyFill="1" applyBorder="1" applyAlignment="1" applyProtection="1">
      <alignment vertical="center"/>
    </xf>
    <xf numFmtId="0" fontId="1" fillId="3" borderId="30" xfId="0" applyFont="1" applyFill="1" applyBorder="1" applyAlignment="1" applyProtection="1">
      <alignment horizontal="center" vertical="center" wrapText="1"/>
    </xf>
    <xf numFmtId="0" fontId="16" fillId="4" borderId="29" xfId="0" applyFont="1" applyFill="1" applyBorder="1" applyAlignment="1" applyProtection="1">
      <alignment horizontal="center" vertical="center" wrapText="1"/>
    </xf>
    <xf numFmtId="0" fontId="16" fillId="4" borderId="18"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11" fillId="4" borderId="29"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7" fillId="4" borderId="18"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18" fillId="0" borderId="32" xfId="0" applyFont="1" applyBorder="1" applyAlignment="1" applyProtection="1">
      <alignment horizontal="justify" vertical="top" wrapText="1"/>
      <protection locked="0"/>
    </xf>
    <xf numFmtId="0" fontId="18" fillId="0" borderId="33" xfId="0" applyFont="1" applyBorder="1" applyAlignment="1" applyProtection="1">
      <alignment horizontal="center" vertical="center" wrapText="1"/>
      <protection locked="0"/>
    </xf>
    <xf numFmtId="0" fontId="0" fillId="0" borderId="9" xfId="0" applyFont="1" applyBorder="1" applyAlignment="1" applyProtection="1">
      <alignment horizontal="left" vertical="center" wrapText="1"/>
      <protection locked="0"/>
    </xf>
    <xf numFmtId="0" fontId="0" fillId="0" borderId="9" xfId="0" applyFont="1" applyBorder="1" applyAlignment="1" applyProtection="1">
      <alignment horizontal="justify" vertical="center" wrapText="1"/>
      <protection locked="0"/>
    </xf>
    <xf numFmtId="0" fontId="19" fillId="0" borderId="10" xfId="0" applyFont="1" applyBorder="1" applyAlignment="1" applyProtection="1">
      <alignment horizontal="justify" vertical="center" wrapText="1"/>
      <protection locked="0"/>
    </xf>
    <xf numFmtId="0" fontId="18" fillId="0" borderId="8" xfId="0" applyFont="1" applyFill="1" applyBorder="1" applyAlignment="1" applyProtection="1">
      <alignment horizontal="center" vertical="center" wrapText="1"/>
      <protection locked="0"/>
    </xf>
    <xf numFmtId="0" fontId="0" fillId="0" borderId="9" xfId="0" applyFont="1" applyBorder="1" applyAlignment="1" applyProtection="1">
      <alignment horizontal="center" vertical="center"/>
      <protection locked="0"/>
    </xf>
    <xf numFmtId="0" fontId="18" fillId="0" borderId="9" xfId="0" applyFont="1" applyBorder="1" applyAlignment="1" applyProtection="1">
      <alignment horizontal="center" vertical="center" wrapText="1"/>
      <protection locked="0"/>
    </xf>
    <xf numFmtId="0" fontId="0" fillId="0" borderId="15" xfId="0" applyFont="1" applyBorder="1" applyAlignment="1" applyProtection="1">
      <alignment horizontal="center" vertical="center"/>
    </xf>
    <xf numFmtId="0" fontId="20" fillId="5" borderId="9" xfId="0" applyFont="1" applyFill="1" applyBorder="1" applyAlignment="1" applyProtection="1">
      <alignment horizontal="center" vertical="center"/>
    </xf>
    <xf numFmtId="0" fontId="0" fillId="0" borderId="34" xfId="0" applyFont="1" applyBorder="1" applyAlignment="1" applyProtection="1">
      <alignment horizontal="center" vertical="top" wrapText="1"/>
      <protection locked="0"/>
    </xf>
    <xf numFmtId="0" fontId="0" fillId="0" borderId="35" xfId="0" applyFont="1" applyBorder="1" applyAlignment="1" applyProtection="1">
      <alignment horizontal="justify" vertical="center" wrapText="1"/>
    </xf>
    <xf numFmtId="0" fontId="2" fillId="0" borderId="36" xfId="0" applyFont="1" applyBorder="1" applyAlignment="1" applyProtection="1">
      <alignment horizontal="center" vertical="center" wrapText="1"/>
      <protection locked="0"/>
    </xf>
    <xf numFmtId="1" fontId="0" fillId="0" borderId="15" xfId="0" applyNumberFormat="1" applyFont="1" applyBorder="1" applyAlignment="1" applyProtection="1">
      <alignment horizontal="center" vertical="center"/>
    </xf>
    <xf numFmtId="1" fontId="0" fillId="0" borderId="15" xfId="0" applyNumberFormat="1" applyFont="1" applyBorder="1" applyAlignment="1" applyProtection="1">
      <alignment horizontal="center" vertical="center"/>
    </xf>
    <xf numFmtId="0" fontId="0" fillId="0" borderId="15" xfId="0" applyFont="1" applyBorder="1" applyAlignment="1" applyProtection="1">
      <alignment horizontal="center" vertical="center" wrapText="1"/>
    </xf>
    <xf numFmtId="0" fontId="0" fillId="3" borderId="15" xfId="0" applyFont="1" applyFill="1" applyBorder="1" applyAlignment="1" applyProtection="1">
      <alignment horizontal="center" vertical="center" wrapText="1"/>
    </xf>
    <xf numFmtId="0" fontId="18" fillId="0" borderId="33" xfId="0" applyFont="1" applyBorder="1" applyAlignment="1" applyProtection="1">
      <alignment horizontal="center" vertical="center" textRotation="90" wrapText="1"/>
      <protection locked="0"/>
    </xf>
    <xf numFmtId="0" fontId="18" fillId="0" borderId="34" xfId="0" applyFont="1" applyBorder="1" applyAlignment="1" applyProtection="1">
      <alignment horizontal="center" vertical="center" wrapText="1"/>
    </xf>
    <xf numFmtId="1" fontId="0" fillId="0" borderId="37" xfId="0" applyNumberFormat="1" applyFont="1" applyBorder="1" applyAlignment="1" applyProtection="1">
      <alignment horizontal="center" vertical="center"/>
    </xf>
    <xf numFmtId="1" fontId="18" fillId="0" borderId="34" xfId="0" applyNumberFormat="1" applyFont="1" applyBorder="1" applyAlignment="1" applyProtection="1">
      <alignment horizontal="center" vertical="center" wrapText="1"/>
    </xf>
    <xf numFmtId="0" fontId="0" fillId="0" borderId="37" xfId="0" applyFont="1" applyBorder="1" applyAlignment="1" applyProtection="1">
      <alignment horizontal="center" vertical="center"/>
    </xf>
    <xf numFmtId="0" fontId="20" fillId="0" borderId="10" xfId="0" applyFont="1" applyBorder="1" applyAlignment="1" applyProtection="1">
      <alignment horizontal="center" vertical="center"/>
    </xf>
    <xf numFmtId="0" fontId="0" fillId="0" borderId="14" xfId="0" applyFont="1" applyBorder="1" applyAlignment="1" applyProtection="1">
      <alignment horizontal="justify" vertical="center" wrapText="1"/>
      <protection locked="0"/>
    </xf>
    <xf numFmtId="14" fontId="0" fillId="0" borderId="33" xfId="0" applyNumberFormat="1" applyFont="1" applyBorder="1" applyAlignment="1" applyProtection="1">
      <alignment horizontal="center" vertical="center" wrapText="1"/>
      <protection locked="0"/>
    </xf>
    <xf numFmtId="0" fontId="0" fillId="0" borderId="33" xfId="0" applyFont="1" applyBorder="1" applyAlignment="1" applyProtection="1">
      <alignment horizontal="justify" vertical="center" wrapText="1"/>
      <protection locked="0"/>
    </xf>
    <xf numFmtId="0" fontId="0" fillId="0" borderId="38" xfId="0" applyFont="1" applyBorder="1" applyAlignment="1" applyProtection="1">
      <alignment horizontal="center" vertical="center" wrapText="1"/>
      <protection locked="0"/>
    </xf>
    <xf numFmtId="14" fontId="0" fillId="0" borderId="14" xfId="0" applyNumberFormat="1" applyFont="1" applyBorder="1" applyAlignment="1" applyProtection="1">
      <alignment horizontal="center" vertical="center"/>
      <protection locked="0"/>
    </xf>
    <xf numFmtId="0" fontId="0" fillId="0" borderId="34" xfId="0" applyFont="1" applyBorder="1" applyAlignment="1" applyProtection="1">
      <alignment horizontal="center" wrapText="1"/>
      <protection locked="0"/>
    </xf>
    <xf numFmtId="0" fontId="0" fillId="0" borderId="34" xfId="0" applyFont="1" applyBorder="1" applyAlignment="1" applyProtection="1">
      <alignment horizontal="center" vertical="center" wrapText="1"/>
      <protection locked="0"/>
    </xf>
    <xf numFmtId="0" fontId="21" fillId="0" borderId="38" xfId="0" applyFont="1" applyBorder="1" applyAlignment="1" applyProtection="1">
      <alignment horizontal="center" vertical="center" wrapText="1"/>
      <protection locked="0"/>
    </xf>
    <xf numFmtId="0" fontId="0" fillId="0" borderId="0" xfId="0" applyProtection="1"/>
    <xf numFmtId="0" fontId="18" fillId="0" borderId="31" xfId="0" applyFont="1" applyBorder="1" applyAlignment="1" applyProtection="1">
      <alignment horizontal="justify" vertical="top" wrapText="1"/>
      <protection locked="0"/>
    </xf>
    <xf numFmtId="0" fontId="18" fillId="0" borderId="5" xfId="0" applyFont="1" applyBorder="1" applyAlignment="1" applyProtection="1">
      <alignment horizontal="center" vertical="center" wrapText="1"/>
      <protection locked="0"/>
    </xf>
    <xf numFmtId="0" fontId="0" fillId="0" borderId="1" xfId="0" applyFont="1" applyBorder="1" applyAlignment="1" applyProtection="1">
      <alignment horizontal="left" vertical="center"/>
      <protection locked="0"/>
    </xf>
    <xf numFmtId="0" fontId="0" fillId="0" borderId="1" xfId="0" applyFont="1" applyBorder="1" applyAlignment="1" applyProtection="1">
      <alignment horizontal="justify" vertical="center" wrapText="1"/>
      <protection locked="0"/>
    </xf>
    <xf numFmtId="0" fontId="19" fillId="0" borderId="19" xfId="0" applyFont="1" applyBorder="1" applyAlignment="1" applyProtection="1">
      <alignment horizontal="justify" vertical="center"/>
      <protection locked="0"/>
    </xf>
    <xf numFmtId="0" fontId="18" fillId="0" borderId="17"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xf>
    <xf numFmtId="0" fontId="20" fillId="5" borderId="1" xfId="0" applyFont="1" applyFill="1" applyBorder="1" applyAlignment="1" applyProtection="1">
      <alignment horizontal="center" vertical="center"/>
    </xf>
    <xf numFmtId="0" fontId="0" fillId="0" borderId="7" xfId="0" applyFont="1" applyBorder="1" applyAlignment="1" applyProtection="1">
      <alignment horizontal="center" vertical="top"/>
      <protection locked="0"/>
    </xf>
    <xf numFmtId="0" fontId="0" fillId="0" borderId="39" xfId="0" applyFont="1" applyBorder="1" applyAlignment="1" applyProtection="1">
      <alignment horizontal="justify" vertical="center" wrapText="1"/>
    </xf>
    <xf numFmtId="0" fontId="2" fillId="0" borderId="40" xfId="0" applyFont="1" applyBorder="1" applyAlignment="1" applyProtection="1">
      <alignment horizontal="center" vertical="center" wrapText="1"/>
      <protection locked="0"/>
    </xf>
    <xf numFmtId="1" fontId="0" fillId="0" borderId="0" xfId="0" applyNumberFormat="1" applyFont="1" applyBorder="1" applyAlignment="1" applyProtection="1">
      <alignment horizontal="center" vertical="center"/>
    </xf>
    <xf numFmtId="0" fontId="0" fillId="0" borderId="0" xfId="0" applyFont="1" applyBorder="1" applyAlignment="1" applyProtection="1">
      <alignment horizontal="center" vertical="center" wrapText="1"/>
    </xf>
    <xf numFmtId="0" fontId="0" fillId="3" borderId="0" xfId="0" applyFont="1" applyFill="1" applyBorder="1" applyAlignment="1" applyProtection="1">
      <alignment horizontal="center" vertical="center" wrapText="1"/>
    </xf>
    <xf numFmtId="0" fontId="18" fillId="0" borderId="5" xfId="0" applyFont="1" applyBorder="1" applyAlignment="1" applyProtection="1">
      <alignment horizontal="center" vertical="center" textRotation="90" wrapText="1"/>
      <protection locked="0"/>
    </xf>
    <xf numFmtId="0" fontId="18" fillId="0" borderId="7" xfId="0" applyFont="1" applyBorder="1" applyAlignment="1" applyProtection="1">
      <alignment horizontal="center" vertical="center" wrapText="1"/>
    </xf>
    <xf numFmtId="1" fontId="0" fillId="0" borderId="6" xfId="0" applyNumberFormat="1" applyFont="1" applyBorder="1" applyAlignment="1" applyProtection="1">
      <alignment horizontal="center" vertical="center"/>
    </xf>
    <xf numFmtId="1" fontId="18" fillId="0" borderId="7" xfId="0" applyNumberFormat="1" applyFont="1" applyBorder="1" applyAlignment="1" applyProtection="1">
      <alignment horizontal="center" vertical="center" wrapText="1"/>
    </xf>
    <xf numFmtId="0" fontId="0" fillId="0" borderId="6" xfId="0" applyFont="1" applyBorder="1" applyAlignment="1" applyProtection="1">
      <alignment horizontal="center" vertical="center"/>
    </xf>
    <xf numFmtId="0" fontId="20" fillId="0" borderId="19" xfId="0" applyFont="1" applyBorder="1" applyAlignment="1" applyProtection="1">
      <alignment horizontal="center" vertical="center"/>
    </xf>
    <xf numFmtId="0" fontId="0" fillId="0" borderId="21" xfId="0" applyFont="1" applyBorder="1" applyAlignment="1" applyProtection="1">
      <alignment horizontal="justify" vertical="center" wrapText="1"/>
      <protection locked="0"/>
    </xf>
    <xf numFmtId="0" fontId="0" fillId="0" borderId="5" xfId="0" applyFont="1" applyBorder="1" applyAlignment="1" applyProtection="1">
      <alignment horizontal="center" vertical="center" wrapText="1"/>
      <protection locked="0"/>
    </xf>
    <xf numFmtId="0" fontId="0" fillId="0" borderId="5" xfId="0" applyFont="1" applyBorder="1" applyAlignment="1" applyProtection="1">
      <alignment horizontal="justify" vertical="center" wrapText="1"/>
      <protection locked="0"/>
    </xf>
    <xf numFmtId="0" fontId="0" fillId="0" borderId="41" xfId="0" applyFont="1" applyBorder="1" applyAlignment="1" applyProtection="1">
      <alignment horizontal="center" vertical="center" wrapText="1"/>
      <protection locked="0"/>
    </xf>
    <xf numFmtId="0" fontId="0" fillId="0" borderId="21" xfId="0" applyFont="1" applyBorder="1" applyAlignment="1" applyProtection="1">
      <alignment horizontal="center" vertical="center"/>
      <protection locked="0"/>
    </xf>
    <xf numFmtId="0" fontId="0" fillId="0" borderId="7" xfId="0" applyFont="1" applyBorder="1" applyAlignment="1" applyProtection="1">
      <alignment horizontal="center"/>
      <protection locked="0"/>
    </xf>
    <xf numFmtId="0" fontId="0" fillId="0" borderId="7" xfId="0" applyFont="1" applyBorder="1" applyAlignment="1" applyProtection="1">
      <alignment horizontal="center" vertical="center" wrapText="1"/>
      <protection locked="0"/>
    </xf>
    <xf numFmtId="0" fontId="21" fillId="0" borderId="41" xfId="0" applyFont="1" applyBorder="1" applyAlignment="1" applyProtection="1">
      <alignment horizontal="center" vertical="center" wrapText="1"/>
      <protection locked="0"/>
    </xf>
    <xf numFmtId="0" fontId="22" fillId="5" borderId="1" xfId="0" applyFont="1" applyFill="1" applyBorder="1" applyAlignment="1" applyProtection="1">
      <alignment horizontal="center" vertical="center"/>
    </xf>
    <xf numFmtId="0" fontId="0" fillId="0" borderId="39" xfId="0" applyFont="1" applyBorder="1" applyAlignment="1" applyProtection="1">
      <alignment horizontal="justify" vertical="center"/>
    </xf>
    <xf numFmtId="0" fontId="2" fillId="0" borderId="19" xfId="0" applyFont="1" applyFill="1" applyBorder="1" applyAlignment="1" applyProtection="1">
      <alignment horizontal="center" vertical="center"/>
    </xf>
    <xf numFmtId="0" fontId="2" fillId="0" borderId="40" xfId="0" applyFont="1" applyFill="1" applyBorder="1" applyAlignment="1" applyProtection="1">
      <alignment horizontal="center" vertical="center" wrapText="1"/>
      <protection locked="0"/>
    </xf>
    <xf numFmtId="0" fontId="18" fillId="0" borderId="42" xfId="0" applyFont="1" applyBorder="1" applyAlignment="1" applyProtection="1">
      <alignment horizontal="justify" vertical="top" wrapText="1"/>
      <protection locked="0"/>
    </xf>
    <xf numFmtId="0" fontId="18" fillId="0" borderId="43" xfId="0" applyFont="1" applyBorder="1" applyAlignment="1" applyProtection="1">
      <alignment horizontal="center" vertical="center" wrapText="1"/>
      <protection locked="0"/>
    </xf>
    <xf numFmtId="0" fontId="0" fillId="0" borderId="44" xfId="0" applyFont="1" applyBorder="1" applyAlignment="1" applyProtection="1">
      <alignment horizontal="left" vertical="center"/>
      <protection locked="0"/>
    </xf>
    <xf numFmtId="0" fontId="0" fillId="0" borderId="44" xfId="0" applyFont="1" applyBorder="1" applyAlignment="1" applyProtection="1">
      <alignment horizontal="justify" vertical="center" wrapText="1"/>
      <protection locked="0"/>
    </xf>
    <xf numFmtId="0" fontId="19" fillId="0" borderId="45" xfId="0" applyFont="1" applyBorder="1" applyAlignment="1" applyProtection="1">
      <alignment horizontal="justify" vertical="center"/>
      <protection locked="0"/>
    </xf>
    <xf numFmtId="0" fontId="18" fillId="0" borderId="46" xfId="0" applyFont="1" applyFill="1" applyBorder="1" applyAlignment="1" applyProtection="1">
      <alignment horizontal="center" vertical="center" wrapText="1"/>
      <protection locked="0"/>
    </xf>
    <xf numFmtId="0" fontId="0" fillId="0" borderId="44" xfId="0" applyFont="1" applyBorder="1" applyAlignment="1" applyProtection="1">
      <alignment horizontal="center" vertical="center"/>
      <protection locked="0"/>
    </xf>
    <xf numFmtId="0" fontId="18" fillId="0" borderId="44" xfId="0" applyFont="1" applyBorder="1" applyAlignment="1" applyProtection="1">
      <alignment horizontal="center" vertical="center" wrapText="1"/>
      <protection locked="0"/>
    </xf>
    <xf numFmtId="0" fontId="0" fillId="0" borderId="47" xfId="0" applyFont="1" applyBorder="1" applyAlignment="1" applyProtection="1">
      <alignment horizontal="center" vertical="center"/>
    </xf>
    <xf numFmtId="0" fontId="22" fillId="5" borderId="44" xfId="0" applyFont="1" applyFill="1" applyBorder="1" applyAlignment="1" applyProtection="1">
      <alignment horizontal="center" vertical="center"/>
    </xf>
    <xf numFmtId="0" fontId="0" fillId="0" borderId="48" xfId="0" applyFont="1" applyBorder="1" applyAlignment="1" applyProtection="1">
      <alignment horizontal="center" vertical="top"/>
      <protection locked="0"/>
    </xf>
    <xf numFmtId="0" fontId="0" fillId="0" borderId="49" xfId="0" applyFont="1" applyBorder="1" applyAlignment="1" applyProtection="1">
      <alignment horizontal="justify" vertical="center" wrapText="1"/>
    </xf>
    <xf numFmtId="0" fontId="2" fillId="0" borderId="50" xfId="0" applyFont="1" applyBorder="1" applyAlignment="1" applyProtection="1">
      <alignment horizontal="center" vertical="center" wrapText="1"/>
      <protection locked="0"/>
    </xf>
    <xf numFmtId="1" fontId="0" fillId="0" borderId="47" xfId="0" applyNumberFormat="1" applyFont="1" applyBorder="1" applyAlignment="1" applyProtection="1">
      <alignment horizontal="center" vertical="center"/>
    </xf>
    <xf numFmtId="0" fontId="0" fillId="0" borderId="47" xfId="0" applyFont="1" applyBorder="1" applyAlignment="1" applyProtection="1">
      <alignment horizontal="center" vertical="center" wrapText="1"/>
    </xf>
    <xf numFmtId="0" fontId="0" fillId="3" borderId="47" xfId="0" applyFont="1" applyFill="1" applyBorder="1" applyAlignment="1" applyProtection="1">
      <alignment horizontal="center" vertical="center" wrapText="1"/>
    </xf>
    <xf numFmtId="0" fontId="18" fillId="0" borderId="43" xfId="0" applyFont="1" applyBorder="1" applyAlignment="1" applyProtection="1">
      <alignment horizontal="center" vertical="center" textRotation="90" wrapText="1"/>
      <protection locked="0"/>
    </xf>
    <xf numFmtId="0" fontId="18" fillId="0" borderId="48" xfId="0" applyFont="1" applyBorder="1" applyAlignment="1" applyProtection="1">
      <alignment horizontal="center" vertical="center" wrapText="1"/>
    </xf>
    <xf numFmtId="1" fontId="0" fillId="0" borderId="51" xfId="0" applyNumberFormat="1" applyFont="1" applyBorder="1" applyAlignment="1" applyProtection="1">
      <alignment horizontal="center" vertical="center"/>
    </xf>
    <xf numFmtId="1" fontId="18" fillId="0" borderId="48" xfId="0" applyNumberFormat="1" applyFont="1" applyBorder="1" applyAlignment="1" applyProtection="1">
      <alignment horizontal="center" vertical="center" wrapText="1"/>
    </xf>
    <xf numFmtId="0" fontId="0" fillId="0" borderId="51" xfId="0" applyFont="1" applyBorder="1" applyAlignment="1" applyProtection="1">
      <alignment horizontal="center" vertical="center"/>
    </xf>
    <xf numFmtId="0" fontId="2" fillId="0" borderId="45" xfId="0" applyFont="1" applyFill="1" applyBorder="1" applyAlignment="1" applyProtection="1">
      <alignment horizontal="center" vertical="center"/>
    </xf>
    <xf numFmtId="0" fontId="0" fillId="0" borderId="52" xfId="0" applyFont="1" applyBorder="1" applyAlignment="1" applyProtection="1">
      <alignment horizontal="justify" vertical="center" wrapText="1"/>
      <protection locked="0"/>
    </xf>
    <xf numFmtId="0" fontId="0" fillId="0" borderId="43" xfId="0" applyFont="1" applyBorder="1" applyAlignment="1" applyProtection="1">
      <alignment horizontal="center" vertical="center" wrapText="1"/>
      <protection locked="0"/>
    </xf>
    <xf numFmtId="0" fontId="0" fillId="0" borderId="43" xfId="0" applyFont="1" applyBorder="1" applyAlignment="1" applyProtection="1">
      <alignment horizontal="justify" vertical="center" wrapText="1"/>
      <protection locked="0"/>
    </xf>
    <xf numFmtId="0" fontId="0" fillId="0" borderId="53" xfId="0" applyFont="1" applyBorder="1" applyAlignment="1" applyProtection="1">
      <alignment horizontal="center" vertical="center" wrapText="1"/>
      <protection locked="0"/>
    </xf>
    <xf numFmtId="0" fontId="0" fillId="0" borderId="52" xfId="0" applyFont="1" applyBorder="1" applyAlignment="1" applyProtection="1">
      <alignment horizontal="center" vertical="center"/>
      <protection locked="0"/>
    </xf>
    <xf numFmtId="0" fontId="0" fillId="0" borderId="48" xfId="0" applyFont="1" applyBorder="1" applyAlignment="1" applyProtection="1">
      <alignment horizontal="center"/>
      <protection locked="0"/>
    </xf>
    <xf numFmtId="0" fontId="0" fillId="0" borderId="48" xfId="0" applyFont="1" applyBorder="1" applyAlignment="1" applyProtection="1">
      <alignment horizontal="center" vertical="center" wrapText="1"/>
      <protection locked="0"/>
    </xf>
    <xf numFmtId="0" fontId="21" fillId="0" borderId="53" xfId="0" applyFont="1" applyBorder="1" applyAlignment="1" applyProtection="1">
      <alignment horizontal="center" vertical="center" wrapText="1"/>
      <protection locked="0"/>
    </xf>
    <xf numFmtId="0" fontId="18" fillId="0" borderId="32" xfId="0" applyFont="1" applyBorder="1" applyAlignment="1" applyProtection="1">
      <alignment horizontal="justify" vertical="center" wrapText="1"/>
      <protection locked="0"/>
    </xf>
    <xf numFmtId="0" fontId="0" fillId="0" borderId="9" xfId="0" applyFont="1" applyBorder="1" applyAlignment="1" applyProtection="1">
      <alignment horizontal="center" vertical="center" wrapText="1"/>
      <protection locked="0"/>
    </xf>
    <xf numFmtId="0" fontId="19" fillId="0" borderId="38" xfId="0" applyFont="1" applyBorder="1" applyAlignment="1" applyProtection="1">
      <alignment horizontal="center" vertical="center" wrapText="1"/>
      <protection locked="0"/>
    </xf>
    <xf numFmtId="0" fontId="20" fillId="6" borderId="33" xfId="0" applyFont="1" applyFill="1" applyBorder="1" applyAlignment="1" applyProtection="1">
      <alignment horizontal="center" vertical="center"/>
    </xf>
    <xf numFmtId="0" fontId="0" fillId="0" borderId="34" xfId="0" applyFont="1" applyBorder="1" applyAlignment="1" applyProtection="1">
      <alignment horizontal="justify" vertical="center" wrapText="1"/>
      <protection locked="0"/>
    </xf>
    <xf numFmtId="14" fontId="0" fillId="0" borderId="14" xfId="0" applyNumberFormat="1" applyFont="1" applyBorder="1" applyAlignment="1" applyProtection="1">
      <alignment horizontal="center" wrapText="1"/>
      <protection locked="0"/>
    </xf>
    <xf numFmtId="0" fontId="21" fillId="0" borderId="38" xfId="0" applyFont="1" applyBorder="1" applyAlignment="1" applyProtection="1">
      <alignment horizontal="center" wrapText="1"/>
      <protection locked="0"/>
    </xf>
    <xf numFmtId="0" fontId="18" fillId="0" borderId="31" xfId="0" applyFont="1" applyBorder="1" applyAlignment="1" applyProtection="1">
      <alignment horizontal="justify" vertical="center" wrapText="1"/>
      <protection locked="0"/>
    </xf>
    <xf numFmtId="0" fontId="19" fillId="0" borderId="41" xfId="0" applyFont="1" applyBorder="1" applyAlignment="1" applyProtection="1">
      <alignment horizontal="center" vertical="center" wrapText="1"/>
      <protection locked="0"/>
    </xf>
    <xf numFmtId="0" fontId="20" fillId="6" borderId="24" xfId="0" applyFont="1" applyFill="1" applyBorder="1" applyAlignment="1" applyProtection="1">
      <alignment horizontal="center" vertical="center"/>
    </xf>
    <xf numFmtId="0" fontId="0" fillId="0" borderId="7" xfId="0" applyFont="1" applyBorder="1" applyAlignment="1" applyProtection="1">
      <alignment horizontal="justify" vertical="center" wrapText="1"/>
      <protection locked="0"/>
    </xf>
    <xf numFmtId="0" fontId="0" fillId="0" borderId="21" xfId="0" applyFont="1" applyBorder="1" applyAlignment="1" applyProtection="1">
      <alignment horizontal="center" wrapText="1"/>
      <protection locked="0"/>
    </xf>
    <xf numFmtId="0" fontId="0" fillId="0" borderId="7" xfId="0" applyFont="1" applyBorder="1" applyAlignment="1" applyProtection="1">
      <alignment horizontal="center" wrapText="1"/>
      <protection locked="0"/>
    </xf>
    <xf numFmtId="0" fontId="21" fillId="0" borderId="41" xfId="0" applyFont="1" applyBorder="1" applyAlignment="1" applyProtection="1">
      <alignment horizontal="center" wrapText="1"/>
      <protection locked="0"/>
    </xf>
    <xf numFmtId="0" fontId="22" fillId="6" borderId="1" xfId="0" applyFont="1" applyFill="1" applyBorder="1" applyAlignment="1" applyProtection="1">
      <alignment horizontal="center" vertical="center"/>
    </xf>
    <xf numFmtId="0" fontId="18" fillId="0" borderId="42" xfId="0" applyFont="1" applyBorder="1" applyAlignment="1" applyProtection="1">
      <alignment horizontal="justify" vertical="center" wrapText="1"/>
      <protection locked="0"/>
    </xf>
    <xf numFmtId="0" fontId="19" fillId="0" borderId="53" xfId="0" applyFont="1" applyBorder="1" applyAlignment="1" applyProtection="1">
      <alignment horizontal="center" vertical="center" wrapText="1"/>
      <protection locked="0"/>
    </xf>
    <xf numFmtId="0" fontId="22" fillId="6" borderId="44" xfId="0" applyFont="1" applyFill="1" applyBorder="1" applyAlignment="1" applyProtection="1">
      <alignment horizontal="center" vertical="center"/>
    </xf>
    <xf numFmtId="0" fontId="0" fillId="0" borderId="48" xfId="0" applyFont="1" applyBorder="1" applyAlignment="1" applyProtection="1">
      <alignment horizontal="justify" vertical="center" wrapText="1"/>
      <protection locked="0"/>
    </xf>
    <xf numFmtId="0" fontId="0" fillId="0" borderId="52" xfId="0" applyFont="1" applyBorder="1" applyAlignment="1" applyProtection="1">
      <alignment horizontal="center" wrapText="1"/>
      <protection locked="0"/>
    </xf>
    <xf numFmtId="0" fontId="0" fillId="0" borderId="48" xfId="0" applyFont="1" applyBorder="1" applyAlignment="1" applyProtection="1">
      <alignment horizontal="center" wrapText="1"/>
      <protection locked="0"/>
    </xf>
    <xf numFmtId="0" fontId="21" fillId="0" borderId="53" xfId="0" applyFont="1" applyBorder="1" applyAlignment="1" applyProtection="1">
      <alignment horizontal="center" wrapText="1"/>
      <protection locked="0"/>
    </xf>
    <xf numFmtId="0" fontId="8" fillId="0" borderId="24" xfId="0" applyFont="1" applyBorder="1" applyAlignment="1" applyProtection="1">
      <alignment horizontal="left" vertical="top" wrapText="1"/>
      <protection locked="0"/>
    </xf>
    <xf numFmtId="0" fontId="20" fillId="3" borderId="1" xfId="0" applyFont="1" applyFill="1" applyBorder="1" applyAlignment="1" applyProtection="1">
      <alignment horizontal="center" vertical="center" wrapText="1"/>
    </xf>
    <xf numFmtId="0" fontId="23" fillId="3" borderId="1" xfId="0" applyFont="1" applyFill="1" applyBorder="1" applyAlignment="1" applyProtection="1">
      <alignment vertical="center"/>
    </xf>
    <xf numFmtId="0" fontId="11" fillId="2" borderId="2"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0" fontId="11" fillId="2" borderId="2" xfId="0" applyFont="1" applyFill="1" applyBorder="1" applyAlignment="1" applyProtection="1">
      <alignment horizontal="center" vertical="top" wrapText="1"/>
    </xf>
    <xf numFmtId="0" fontId="11" fillId="2" borderId="3" xfId="0" applyFont="1" applyFill="1" applyBorder="1" applyAlignment="1" applyProtection="1">
      <alignment horizontal="center" vertical="top" wrapText="1"/>
    </xf>
    <xf numFmtId="0" fontId="11" fillId="2" borderId="4" xfId="0" applyFont="1" applyFill="1" applyBorder="1" applyAlignment="1" applyProtection="1">
      <alignment horizontal="center" vertical="top" wrapText="1"/>
    </xf>
    <xf numFmtId="14" fontId="11" fillId="2" borderId="2" xfId="0" applyNumberFormat="1"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2" xfId="0" applyFont="1" applyFill="1" applyBorder="1" applyAlignment="1" applyProtection="1">
      <alignment horizontal="center" vertical="center"/>
    </xf>
    <xf numFmtId="0" fontId="0" fillId="0" borderId="0" xfId="0" applyProtection="1">
      <protection locked="0"/>
    </xf>
    <xf numFmtId="14" fontId="2" fillId="0" borderId="1" xfId="0" applyNumberFormat="1" applyFont="1" applyBorder="1" applyAlignment="1" applyProtection="1">
      <alignment horizontal="center"/>
      <protection locked="0"/>
    </xf>
    <xf numFmtId="0" fontId="2" fillId="0" borderId="1" xfId="0" applyFont="1" applyBorder="1" applyAlignment="1" applyProtection="1">
      <alignment horizontal="center"/>
      <protection locked="0"/>
    </xf>
    <xf numFmtId="0" fontId="16" fillId="0" borderId="2" xfId="0" applyFont="1" applyBorder="1" applyAlignment="1" applyProtection="1">
      <alignment horizontal="center" vertical="top" wrapText="1"/>
      <protection locked="0"/>
    </xf>
    <xf numFmtId="0" fontId="16" fillId="0" borderId="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0" fillId="0" borderId="1" xfId="0" applyBorder="1" applyAlignment="1" applyProtection="1">
      <alignment horizontal="center"/>
      <protection locked="0"/>
    </xf>
    <xf numFmtId="0" fontId="2" fillId="3" borderId="25" xfId="0" applyFont="1" applyFill="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2" fillId="3" borderId="54" xfId="0" applyFont="1" applyFill="1" applyBorder="1" applyAlignment="1" applyProtection="1">
      <alignment horizontal="center" vertical="center" wrapText="1"/>
    </xf>
    <xf numFmtId="0" fontId="24" fillId="0" borderId="1" xfId="0" applyFont="1" applyBorder="1" applyAlignment="1" applyProtection="1">
      <alignment horizontal="center" vertical="center"/>
    </xf>
    <xf numFmtId="0" fontId="24" fillId="2" borderId="1"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xf>
    <xf numFmtId="0" fontId="24" fillId="0" borderId="2" xfId="0" applyFont="1" applyBorder="1" applyAlignment="1" applyProtection="1">
      <alignment horizontal="center" vertical="center" wrapText="1"/>
    </xf>
    <xf numFmtId="0" fontId="24" fillId="0" borderId="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0" fillId="0" borderId="0" xfId="0" applyAlignment="1" applyProtection="1">
      <alignment vertical="center"/>
      <protection locked="0"/>
    </xf>
    <xf numFmtId="0" fontId="25" fillId="0" borderId="1" xfId="0" applyFont="1" applyBorder="1" applyAlignment="1" applyProtection="1">
      <alignment horizontal="left" vertical="center"/>
    </xf>
    <xf numFmtId="0" fontId="26" fillId="0" borderId="1" xfId="0" applyFont="1" applyBorder="1" applyAlignment="1" applyProtection="1">
      <alignment horizontal="center" vertical="top"/>
    </xf>
    <xf numFmtId="0" fontId="26" fillId="0" borderId="1" xfId="0" applyFont="1" applyBorder="1" applyAlignment="1" applyProtection="1">
      <alignment vertical="top"/>
    </xf>
    <xf numFmtId="0" fontId="26" fillId="0" borderId="1" xfId="0" applyFont="1" applyBorder="1" applyAlignment="1" applyProtection="1">
      <alignment horizontal="left" vertical="center"/>
    </xf>
    <xf numFmtId="0" fontId="26" fillId="0" borderId="1" xfId="0" applyFont="1" applyBorder="1" applyAlignment="1" applyProtection="1">
      <alignment horizontal="left" vertical="top"/>
    </xf>
    <xf numFmtId="0" fontId="27" fillId="0" borderId="1" xfId="1" applyBorder="1" applyAlignment="1" applyProtection="1">
      <alignment horizontal="center" vertical="top"/>
    </xf>
    <xf numFmtId="0" fontId="27" fillId="0" borderId="1" xfId="1" applyBorder="1" applyAlignment="1" applyProtection="1">
      <alignment horizontal="center"/>
      <protection locked="0"/>
    </xf>
  </cellXfs>
  <cellStyles count="2">
    <cellStyle name="Hipervínculo" xfId="1" builtinId="8"/>
    <cellStyle name="Normal" xfId="0" builtinId="0"/>
  </cellStyles>
  <dxfs count="32">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984761</xdr:colOff>
      <xdr:row>5</xdr:row>
      <xdr:rowOff>133350</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0" y="31751"/>
          <a:ext cx="32817311" cy="1006474"/>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34</xdr:row>
      <xdr:rowOff>0</xdr:rowOff>
    </xdr:from>
    <xdr:to>
      <xdr:col>9</xdr:col>
      <xdr:colOff>2968625</xdr:colOff>
      <xdr:row>34</xdr:row>
      <xdr:rowOff>0</xdr:rowOff>
    </xdr:to>
    <xdr:cxnSp macro="">
      <xdr:nvCxnSpPr>
        <xdr:cNvPr id="17" name="Conector recto 46">
          <a:extLst>
            <a:ext uri="{FF2B5EF4-FFF2-40B4-BE49-F238E27FC236}">
              <a16:creationId xmlns:a16="http://schemas.microsoft.com/office/drawing/2014/main" xmlns="" id="{00000000-0008-0000-0300-000011000000}"/>
            </a:ext>
          </a:extLst>
        </xdr:cNvPr>
        <xdr:cNvCxnSpPr/>
      </xdr:nvCxnSpPr>
      <xdr:spPr>
        <a:xfrm>
          <a:off x="12484100" y="22574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18" name="Conector recto 54">
          <a:extLst>
            <a:ext uri="{FF2B5EF4-FFF2-40B4-BE49-F238E27FC236}">
              <a16:creationId xmlns:a16="http://schemas.microsoft.com/office/drawing/2014/main" xmlns="" id="{00000000-0008-0000-0300-000012000000}"/>
            </a:ext>
          </a:extLst>
        </xdr:cNvPr>
        <xdr:cNvCxnSpPr/>
      </xdr:nvCxnSpPr>
      <xdr:spPr>
        <a:xfrm flipV="1">
          <a:off x="12487275" y="22926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35</xdr:row>
      <xdr:rowOff>0</xdr:rowOff>
    </xdr:from>
    <xdr:to>
      <xdr:col>9</xdr:col>
      <xdr:colOff>2968625</xdr:colOff>
      <xdr:row>35</xdr:row>
      <xdr:rowOff>0</xdr:rowOff>
    </xdr:to>
    <xdr:cxnSp macro="">
      <xdr:nvCxnSpPr>
        <xdr:cNvPr id="19" name="Conector recto 46">
          <a:extLst>
            <a:ext uri="{FF2B5EF4-FFF2-40B4-BE49-F238E27FC236}">
              <a16:creationId xmlns:a16="http://schemas.microsoft.com/office/drawing/2014/main" xmlns="" id="{B6C0B82C-D0E3-413F-93E1-62BA5E2EC03B}"/>
            </a:ext>
          </a:extLst>
        </xdr:cNvPr>
        <xdr:cNvCxnSpPr/>
      </xdr:nvCxnSpPr>
      <xdr:spPr>
        <a:xfrm>
          <a:off x="12484100" y="22926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36</xdr:row>
      <xdr:rowOff>1</xdr:rowOff>
    </xdr:from>
    <xdr:to>
      <xdr:col>10</xdr:col>
      <xdr:colOff>0</xdr:colOff>
      <xdr:row>36</xdr:row>
      <xdr:rowOff>15875</xdr:rowOff>
    </xdr:to>
    <xdr:cxnSp macro="">
      <xdr:nvCxnSpPr>
        <xdr:cNvPr id="20" name="Conector recto 54">
          <a:extLst>
            <a:ext uri="{FF2B5EF4-FFF2-40B4-BE49-F238E27FC236}">
              <a16:creationId xmlns:a16="http://schemas.microsoft.com/office/drawing/2014/main" xmlns="" id="{EC48DEE0-E6F7-449C-B23A-9EEEEB67A2AB}"/>
            </a:ext>
          </a:extLst>
        </xdr:cNvPr>
        <xdr:cNvCxnSpPr/>
      </xdr:nvCxnSpPr>
      <xdr:spPr>
        <a:xfrm flipV="1">
          <a:off x="12487275" y="2321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lexal@idipron.gov.co" TargetMode="External"/><Relationship Id="rId2" Type="http://schemas.openxmlformats.org/officeDocument/2006/relationships/hyperlink" Target="mailto:luisb@idipron.gov.co" TargetMode="External"/><Relationship Id="rId1" Type="http://schemas.openxmlformats.org/officeDocument/2006/relationships/hyperlink" Target="mailto:luisb@idipron.gov.co" TargetMode="External"/><Relationship Id="rId5" Type="http://schemas.openxmlformats.org/officeDocument/2006/relationships/drawing" Target="../drawings/drawing1.xml"/><Relationship Id="rId4" Type="http://schemas.openxmlformats.org/officeDocument/2006/relationships/hyperlink" Target="mailto:alexal@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37"/>
  <sheetViews>
    <sheetView tabSelected="1" workbookViewId="0">
      <selection sqref="A1:XFD1048576"/>
    </sheetView>
  </sheetViews>
  <sheetFormatPr baseColWidth="10" defaultRowHeight="15" x14ac:dyDescent="0.25"/>
  <cols>
    <col min="1" max="1" width="22.5703125" style="130" customWidth="1"/>
    <col min="2" max="2" width="27.85546875" style="130" customWidth="1"/>
    <col min="3" max="3" width="22.85546875" style="130" customWidth="1"/>
    <col min="4" max="4" width="21.7109375" style="130" customWidth="1"/>
    <col min="5" max="5" width="36.28515625" style="130" customWidth="1"/>
    <col min="6" max="6" width="20.5703125" style="130" customWidth="1"/>
    <col min="7" max="7" width="3.85546875" style="130" hidden="1" customWidth="1"/>
    <col min="8" max="8" width="18.28515625" style="130" customWidth="1"/>
    <col min="9" max="9" width="3.85546875" style="130" hidden="1" customWidth="1"/>
    <col min="10" max="10" width="17.140625" style="130" customWidth="1"/>
    <col min="11" max="11" width="19.85546875" style="130" customWidth="1"/>
    <col min="12" max="12" width="44.7109375" style="130" customWidth="1"/>
    <col min="13" max="13" width="9.5703125" style="130" customWidth="1"/>
    <col min="14" max="15" width="6.42578125" style="130" hidden="1" customWidth="1"/>
    <col min="16" max="16" width="10.42578125" style="130" hidden="1" customWidth="1"/>
    <col min="17" max="17" width="13.140625" style="130" hidden="1" customWidth="1"/>
    <col min="18" max="18" width="17.5703125" style="130" hidden="1" customWidth="1"/>
    <col min="19" max="19" width="16.140625" style="130" hidden="1" customWidth="1"/>
    <col min="20" max="20" width="18.85546875" style="130" hidden="1" customWidth="1"/>
    <col min="21" max="21" width="10.42578125" style="130" customWidth="1"/>
    <col min="22" max="22" width="17.85546875" style="130" customWidth="1"/>
    <col min="23" max="23" width="3.42578125" style="130" hidden="1" customWidth="1"/>
    <col min="24" max="24" width="20.5703125" style="130" customWidth="1"/>
    <col min="25" max="25" width="3.85546875" style="130" hidden="1" customWidth="1"/>
    <col min="26" max="26" width="18.5703125" style="130" customWidth="1"/>
    <col min="27" max="27" width="20.140625" style="130" customWidth="1"/>
    <col min="28" max="28" width="20.85546875" style="130" customWidth="1"/>
    <col min="29" max="29" width="69.85546875" style="130" customWidth="1"/>
    <col min="30" max="30" width="22.5703125" style="130" customWidth="1"/>
    <col min="31" max="31" width="15.140625" style="130" customWidth="1"/>
    <col min="32" max="32" width="27.7109375" style="130" customWidth="1"/>
    <col min="33" max="33" width="19.140625" style="130" customWidth="1"/>
    <col min="34" max="34" width="26.28515625" style="130" customWidth="1"/>
    <col min="35" max="16384" width="11.42578125" style="130"/>
  </cols>
  <sheetData>
    <row r="1" spans="1:34 16374:16377" s="5" customFormat="1" ht="14.2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0</v>
      </c>
      <c r="XEU1" s="3" t="s">
        <v>1</v>
      </c>
      <c r="XEV1" s="4"/>
    </row>
    <row r="2" spans="1:34 16374:16377" s="5" customFormat="1" ht="14.2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2</v>
      </c>
      <c r="XEU2" s="5">
        <v>5</v>
      </c>
      <c r="XEV2" s="6"/>
    </row>
    <row r="3" spans="1:34 16374:16377" s="5" customFormat="1" ht="14.2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3</v>
      </c>
      <c r="XEU3" s="5">
        <v>4</v>
      </c>
      <c r="XEV3" s="6"/>
    </row>
    <row r="4" spans="1:34 16374:16377" s="5" customFormat="1" ht="14.2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4</v>
      </c>
      <c r="XEU4" s="5">
        <v>3</v>
      </c>
      <c r="XEV4" s="6"/>
    </row>
    <row r="5" spans="1:34 16374:16377" s="5" customFormat="1" ht="14.2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5</v>
      </c>
      <c r="XEU5" s="5">
        <v>2</v>
      </c>
      <c r="XEV5" s="6"/>
    </row>
    <row r="6" spans="1:34 16374:16377" s="5" customFormat="1" ht="14.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6</v>
      </c>
      <c r="XEU6" s="5">
        <v>1</v>
      </c>
      <c r="XEV6" s="6"/>
    </row>
    <row r="7" spans="1:34 16374:16377" s="5" customFormat="1" ht="37.5" customHeight="1" x14ac:dyDescent="0.2">
      <c r="A7" s="7" t="s">
        <v>7</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9"/>
      <c r="XEV7" s="6"/>
    </row>
    <row r="8" spans="1:34 16374:16377" s="26" customFormat="1" ht="21" customHeight="1" thickBot="1" x14ac:dyDescent="0.3">
      <c r="A8" s="10" t="s">
        <v>8</v>
      </c>
      <c r="B8" s="10"/>
      <c r="C8" s="11">
        <v>43496</v>
      </c>
      <c r="D8" s="12"/>
      <c r="E8" s="12"/>
      <c r="F8" s="13"/>
      <c r="G8" s="13"/>
      <c r="H8" s="13"/>
      <c r="I8" s="13"/>
      <c r="J8" s="13"/>
      <c r="K8" s="13"/>
      <c r="L8" s="13"/>
      <c r="M8" s="14" t="s">
        <v>9</v>
      </c>
      <c r="N8" s="14"/>
      <c r="O8" s="14"/>
      <c r="P8" s="14"/>
      <c r="Q8" s="14"/>
      <c r="R8" s="14"/>
      <c r="S8" s="14"/>
      <c r="T8" s="14"/>
      <c r="U8" s="14"/>
      <c r="V8" s="15"/>
      <c r="W8" s="16"/>
      <c r="X8" s="17" t="s">
        <v>10</v>
      </c>
      <c r="Y8" s="18"/>
      <c r="Z8" s="19"/>
      <c r="AA8" s="17" t="s">
        <v>11</v>
      </c>
      <c r="AB8" s="19"/>
      <c r="AC8" s="17" t="s">
        <v>12</v>
      </c>
      <c r="AD8" s="20" t="s">
        <v>13</v>
      </c>
      <c r="AE8" s="21" t="s">
        <v>14</v>
      </c>
      <c r="AF8" s="22"/>
      <c r="AG8" s="23"/>
      <c r="AH8" s="16"/>
      <c r="XET8" s="24" t="s">
        <v>15</v>
      </c>
      <c r="XEU8" s="25"/>
    </row>
    <row r="9" spans="1:34 16374:16377" s="26" customFormat="1" ht="18.75" customHeight="1" x14ac:dyDescent="0.25">
      <c r="A9" s="27" t="s">
        <v>16</v>
      </c>
      <c r="B9" s="28"/>
      <c r="C9" s="28"/>
      <c r="D9" s="28"/>
      <c r="E9" s="29"/>
      <c r="F9" s="30" t="s">
        <v>17</v>
      </c>
      <c r="G9" s="31"/>
      <c r="H9" s="31"/>
      <c r="I9" s="31"/>
      <c r="J9" s="31"/>
      <c r="K9" s="31"/>
      <c r="L9" s="31"/>
      <c r="M9" s="31"/>
      <c r="N9" s="31"/>
      <c r="O9" s="31"/>
      <c r="P9" s="31"/>
      <c r="Q9" s="31"/>
      <c r="R9" s="31"/>
      <c r="S9" s="31"/>
      <c r="T9" s="31"/>
      <c r="U9" s="31"/>
      <c r="V9" s="31"/>
      <c r="W9" s="31"/>
      <c r="X9" s="31"/>
      <c r="Y9" s="31"/>
      <c r="Z9" s="32"/>
      <c r="AA9" s="33" t="s">
        <v>18</v>
      </c>
      <c r="AB9" s="34"/>
      <c r="AC9" s="34"/>
      <c r="AD9" s="35"/>
      <c r="AE9" s="36" t="s">
        <v>19</v>
      </c>
      <c r="AF9" s="37"/>
      <c r="AG9" s="37"/>
      <c r="AH9" s="38"/>
      <c r="XET9" s="24" t="s">
        <v>1</v>
      </c>
      <c r="XEU9" s="25"/>
    </row>
    <row r="10" spans="1:34 16374:16377" s="56" customFormat="1" ht="15" customHeight="1" x14ac:dyDescent="0.25">
      <c r="A10" s="39" t="s">
        <v>20</v>
      </c>
      <c r="B10" s="40" t="s">
        <v>21</v>
      </c>
      <c r="C10" s="41" t="s">
        <v>22</v>
      </c>
      <c r="D10" s="41" t="s">
        <v>23</v>
      </c>
      <c r="E10" s="42" t="s">
        <v>24</v>
      </c>
      <c r="F10" s="43" t="s">
        <v>25</v>
      </c>
      <c r="G10" s="44"/>
      <c r="H10" s="44"/>
      <c r="I10" s="44"/>
      <c r="J10" s="44"/>
      <c r="K10" s="45" t="s">
        <v>26</v>
      </c>
      <c r="L10" s="46" t="s">
        <v>27</v>
      </c>
      <c r="M10" s="47"/>
      <c r="N10" s="47"/>
      <c r="O10" s="47"/>
      <c r="P10" s="47"/>
      <c r="Q10" s="47"/>
      <c r="R10" s="47"/>
      <c r="S10" s="47"/>
      <c r="T10" s="47"/>
      <c r="U10" s="47"/>
      <c r="V10" s="47"/>
      <c r="W10" s="47"/>
      <c r="X10" s="47"/>
      <c r="Y10" s="47"/>
      <c r="Z10" s="48"/>
      <c r="AA10" s="49"/>
      <c r="AB10" s="50"/>
      <c r="AC10" s="50"/>
      <c r="AD10" s="51"/>
      <c r="AE10" s="52"/>
      <c r="AF10" s="53"/>
      <c r="AG10" s="53"/>
      <c r="AH10" s="54"/>
      <c r="XET10" s="55" t="s">
        <v>28</v>
      </c>
      <c r="XEU10" s="55" t="s">
        <v>29</v>
      </c>
      <c r="XEV10" s="55" t="s">
        <v>30</v>
      </c>
    </row>
    <row r="11" spans="1:34 16374:16377" s="56" customFormat="1" ht="15" customHeight="1" x14ac:dyDescent="0.25">
      <c r="A11" s="39"/>
      <c r="B11" s="57"/>
      <c r="C11" s="41"/>
      <c r="D11" s="41"/>
      <c r="E11" s="42"/>
      <c r="F11" s="58" t="s">
        <v>31</v>
      </c>
      <c r="G11" s="59"/>
      <c r="H11" s="59"/>
      <c r="I11" s="59"/>
      <c r="J11" s="59"/>
      <c r="K11" s="60"/>
      <c r="L11" s="61" t="s">
        <v>32</v>
      </c>
      <c r="M11" s="62" t="s">
        <v>33</v>
      </c>
      <c r="N11" s="63"/>
      <c r="O11" s="64"/>
      <c r="P11" s="64"/>
      <c r="Q11" s="64"/>
      <c r="R11" s="64"/>
      <c r="S11" s="64"/>
      <c r="T11" s="64"/>
      <c r="U11" s="65" t="s">
        <v>34</v>
      </c>
      <c r="V11" s="66" t="s">
        <v>35</v>
      </c>
      <c r="W11" s="67"/>
      <c r="X11" s="67"/>
      <c r="Y11" s="67"/>
      <c r="Z11" s="68"/>
      <c r="AA11" s="69"/>
      <c r="AB11" s="70"/>
      <c r="AC11" s="70"/>
      <c r="AD11" s="71"/>
      <c r="AE11" s="72"/>
      <c r="AF11" s="73"/>
      <c r="AG11" s="73"/>
      <c r="AH11" s="74"/>
      <c r="XET11" s="56">
        <v>5</v>
      </c>
      <c r="XEU11" s="56">
        <v>10</v>
      </c>
      <c r="XEV11" s="56">
        <v>20</v>
      </c>
    </row>
    <row r="12" spans="1:34 16374:16377" s="56" customFormat="1" ht="44.25" customHeight="1" thickBot="1" x14ac:dyDescent="0.3">
      <c r="A12" s="75"/>
      <c r="B12" s="57"/>
      <c r="C12" s="40"/>
      <c r="D12" s="40"/>
      <c r="E12" s="76"/>
      <c r="F12" s="77" t="s">
        <v>36</v>
      </c>
      <c r="G12" s="78" t="s">
        <v>37</v>
      </c>
      <c r="H12" s="79" t="s">
        <v>38</v>
      </c>
      <c r="I12" s="80" t="s">
        <v>39</v>
      </c>
      <c r="J12" s="81" t="s">
        <v>40</v>
      </c>
      <c r="K12" s="60"/>
      <c r="L12" s="82"/>
      <c r="M12" s="83"/>
      <c r="N12" s="84"/>
      <c r="O12" s="84" t="s">
        <v>41</v>
      </c>
      <c r="P12" s="84" t="s">
        <v>42</v>
      </c>
      <c r="Q12" s="84" t="s">
        <v>43</v>
      </c>
      <c r="R12" s="84" t="s">
        <v>44</v>
      </c>
      <c r="S12" s="84" t="s">
        <v>45</v>
      </c>
      <c r="T12" s="84" t="s">
        <v>46</v>
      </c>
      <c r="U12" s="85"/>
      <c r="V12" s="86" t="s">
        <v>36</v>
      </c>
      <c r="W12" s="87" t="s">
        <v>37</v>
      </c>
      <c r="X12" s="88" t="s">
        <v>47</v>
      </c>
      <c r="Y12" s="89" t="s">
        <v>39</v>
      </c>
      <c r="Z12" s="90" t="s">
        <v>40</v>
      </c>
      <c r="AA12" s="91" t="s">
        <v>48</v>
      </c>
      <c r="AB12" s="92" t="s">
        <v>49</v>
      </c>
      <c r="AC12" s="93" t="s">
        <v>50</v>
      </c>
      <c r="AD12" s="94" t="s">
        <v>51</v>
      </c>
      <c r="AE12" s="95" t="s">
        <v>52</v>
      </c>
      <c r="AF12" s="96" t="s">
        <v>53</v>
      </c>
      <c r="AG12" s="97" t="s">
        <v>54</v>
      </c>
      <c r="AH12" s="98" t="s">
        <v>55</v>
      </c>
      <c r="XET12" s="56" t="s">
        <v>56</v>
      </c>
      <c r="XEU12" s="56" t="s">
        <v>57</v>
      </c>
      <c r="XEV12" s="56" t="s">
        <v>47</v>
      </c>
      <c r="XEW12" s="56" t="s">
        <v>36</v>
      </c>
    </row>
    <row r="13" spans="1:34 16374:16377" ht="50.25" customHeight="1" x14ac:dyDescent="0.25">
      <c r="A13" s="99" t="s">
        <v>58</v>
      </c>
      <c r="B13" s="100" t="s">
        <v>59</v>
      </c>
      <c r="C13" s="101" t="s">
        <v>60</v>
      </c>
      <c r="D13" s="102" t="s">
        <v>61</v>
      </c>
      <c r="E13" s="103" t="s">
        <v>62</v>
      </c>
      <c r="F13" s="104" t="s">
        <v>6</v>
      </c>
      <c r="G13" s="105" t="str">
        <f>IF(F13="(1) RARA VEZ","1", IF(F13="(2) IMPROBABLE","2",IF(F13="(3) POSIBLE","3",IF(F13="(4) PROBABLE","4",IF(F13="(5) CASI SEGURO","5","")))))</f>
        <v>1</v>
      </c>
      <c r="H13" s="106" t="s">
        <v>30</v>
      </c>
      <c r="I13" s="107" t="str">
        <f>IF(H13="(5) MODERADO","5", IF(H13="(10) MAYOR","10",IF(H13="(20) CATASTROFICO","20","")))</f>
        <v>20</v>
      </c>
      <c r="J13" s="108">
        <f>G13*I13</f>
        <v>20</v>
      </c>
      <c r="K13" s="109" t="s">
        <v>63</v>
      </c>
      <c r="L13" s="110" t="s">
        <v>64</v>
      </c>
      <c r="M13" s="111" t="s">
        <v>56</v>
      </c>
      <c r="N13" s="112">
        <f>IF(M13="SÍ",15,"0")</f>
        <v>15</v>
      </c>
      <c r="O13" s="113">
        <f>SUM(N13:N19)</f>
        <v>85</v>
      </c>
      <c r="P13" s="114">
        <f>IF(AND($O13&gt;=0,$O13&lt;=50),0,IF(AND($O13&gt;50,$O13&lt;=75),1,IF(AND($O13&gt;75,$O13&lt;=100),2,"")))</f>
        <v>2</v>
      </c>
      <c r="Q13" s="114">
        <f>$G13-$P13</f>
        <v>-1</v>
      </c>
      <c r="R13" s="115">
        <f>IF($Q13&lt;=0,1,$Q13)</f>
        <v>1</v>
      </c>
      <c r="S13" s="114">
        <f>$I13-$P13</f>
        <v>18</v>
      </c>
      <c r="T13" s="115">
        <f>IF($S13=19,10,IF($S13=18,5,IF($S13=9,5,IF($S13=8,5,I13))))</f>
        <v>5</v>
      </c>
      <c r="U13" s="116" t="s">
        <v>47</v>
      </c>
      <c r="V13" s="117" t="str">
        <f>IF(AND($U13="PROBABILIDAD",$R13=1),$XET$6,IF(AND($U13="PROBABILIDAD",$R13=2),$XET$5,IF(AND($U13="PROBABILIDAD",$R13=3),$XET$4,IF(AND($U13="PROBABILIDAD",$R13=4),$XET$3,IF(AND($U13="PROBABILIDAD",$R13=5),$XET$2,$F13)))))</f>
        <v>(1) RARA VEZ</v>
      </c>
      <c r="W13" s="118" t="str">
        <f>IF($U13="PROBABILIDAD",$R13,$G13)</f>
        <v>1</v>
      </c>
      <c r="X13" s="119" t="str">
        <f>IF(AND($U13="IMPACTO",$S13=18),$XET$10,IF(AND($U13="IMPACTO",$S13=19),$XEU$10,IF(AND($U13="IMPACTO",$S13=20),$XEV$10,IF(AND($U13="IMPACTO",$S13&lt;10),$XET$10,$H13))))</f>
        <v>(5) MODERADO</v>
      </c>
      <c r="Y13" s="120">
        <f>IF($U13="IMPACTO",$T13,$I13)</f>
        <v>5</v>
      </c>
      <c r="Z13" s="121">
        <f>+W13*Y13</f>
        <v>5</v>
      </c>
      <c r="AA13" s="122" t="s">
        <v>65</v>
      </c>
      <c r="AB13" s="123" t="s">
        <v>66</v>
      </c>
      <c r="AC13" s="124" t="s">
        <v>67</v>
      </c>
      <c r="AD13" s="125" t="s">
        <v>68</v>
      </c>
      <c r="AE13" s="126">
        <v>43708</v>
      </c>
      <c r="AF13" s="127" t="s">
        <v>69</v>
      </c>
      <c r="AG13" s="128" t="s">
        <v>70</v>
      </c>
      <c r="AH13" s="129" t="s">
        <v>71</v>
      </c>
    </row>
    <row r="14" spans="1:34 16374:16377" ht="48" customHeight="1" x14ac:dyDescent="0.25">
      <c r="A14" s="131"/>
      <c r="B14" s="132"/>
      <c r="C14" s="133"/>
      <c r="D14" s="134"/>
      <c r="E14" s="135"/>
      <c r="F14" s="136"/>
      <c r="G14" s="137"/>
      <c r="H14" s="138"/>
      <c r="I14" s="139"/>
      <c r="J14" s="140"/>
      <c r="K14" s="141"/>
      <c r="L14" s="142" t="s">
        <v>72</v>
      </c>
      <c r="M14" s="143" t="s">
        <v>56</v>
      </c>
      <c r="N14" s="144">
        <f>IF(M14="SÍ",5,"0")</f>
        <v>5</v>
      </c>
      <c r="O14" s="139"/>
      <c r="P14" s="145"/>
      <c r="Q14" s="145"/>
      <c r="R14" s="146"/>
      <c r="S14" s="145"/>
      <c r="T14" s="146"/>
      <c r="U14" s="147"/>
      <c r="V14" s="148"/>
      <c r="W14" s="149"/>
      <c r="X14" s="150"/>
      <c r="Y14" s="151"/>
      <c r="Z14" s="152"/>
      <c r="AA14" s="153"/>
      <c r="AB14" s="154"/>
      <c r="AC14" s="155"/>
      <c r="AD14" s="156"/>
      <c r="AE14" s="157"/>
      <c r="AF14" s="158"/>
      <c r="AG14" s="159"/>
      <c r="AH14" s="160"/>
    </row>
    <row r="15" spans="1:34 16374:16377" ht="33" customHeight="1" x14ac:dyDescent="0.25">
      <c r="A15" s="131"/>
      <c r="B15" s="132"/>
      <c r="C15" s="133"/>
      <c r="D15" s="134"/>
      <c r="E15" s="135"/>
      <c r="F15" s="136"/>
      <c r="G15" s="137"/>
      <c r="H15" s="138"/>
      <c r="I15" s="139"/>
      <c r="J15" s="161" t="s">
        <v>73</v>
      </c>
      <c r="K15" s="141"/>
      <c r="L15" s="162" t="s">
        <v>74</v>
      </c>
      <c r="M15" s="143" t="s">
        <v>57</v>
      </c>
      <c r="N15" s="144" t="str">
        <f>IF(M15="SÍ",15,"0")</f>
        <v>0</v>
      </c>
      <c r="O15" s="139"/>
      <c r="P15" s="145"/>
      <c r="Q15" s="145"/>
      <c r="R15" s="146"/>
      <c r="S15" s="145"/>
      <c r="T15" s="146"/>
      <c r="U15" s="147"/>
      <c r="V15" s="148"/>
      <c r="W15" s="149"/>
      <c r="X15" s="150"/>
      <c r="Y15" s="151"/>
      <c r="Z15" s="163" t="str">
        <f>IF(AND($Z13&gt;=5,$Z13&lt;=10),"BAJA",IF(AND($Z13&gt;=15,$Z13&lt;=25),"MODERADA",IF(AND($Z13&gt;=30,$Z13&lt;=50),"ALTA",IF(AND($Z13&gt;=60,$Z13&lt;=100),"EXTREMA",""))))</f>
        <v>BAJA</v>
      </c>
      <c r="AA15" s="153"/>
      <c r="AB15" s="154"/>
      <c r="AC15" s="155"/>
      <c r="AD15" s="156"/>
      <c r="AE15" s="157"/>
      <c r="AF15" s="158"/>
      <c r="AG15" s="159"/>
      <c r="AH15" s="160"/>
    </row>
    <row r="16" spans="1:34 16374:16377" ht="26.25" customHeight="1" x14ac:dyDescent="0.25">
      <c r="A16" s="131"/>
      <c r="B16" s="132"/>
      <c r="C16" s="133"/>
      <c r="D16" s="134"/>
      <c r="E16" s="135"/>
      <c r="F16" s="136"/>
      <c r="G16" s="137"/>
      <c r="H16" s="138"/>
      <c r="I16" s="139"/>
      <c r="J16" s="161"/>
      <c r="K16" s="141"/>
      <c r="L16" s="162" t="s">
        <v>75</v>
      </c>
      <c r="M16" s="143" t="s">
        <v>56</v>
      </c>
      <c r="N16" s="144">
        <f>IF(M16="SÍ",10,"0")</f>
        <v>10</v>
      </c>
      <c r="O16" s="139"/>
      <c r="P16" s="145"/>
      <c r="Q16" s="145"/>
      <c r="R16" s="146"/>
      <c r="S16" s="145"/>
      <c r="T16" s="146"/>
      <c r="U16" s="147"/>
      <c r="V16" s="148"/>
      <c r="W16" s="149"/>
      <c r="X16" s="150"/>
      <c r="Y16" s="151"/>
      <c r="Z16" s="163"/>
      <c r="AA16" s="153"/>
      <c r="AB16" s="154"/>
      <c r="AC16" s="155"/>
      <c r="AD16" s="156"/>
      <c r="AE16" s="157"/>
      <c r="AF16" s="158"/>
      <c r="AG16" s="159"/>
      <c r="AH16" s="160"/>
    </row>
    <row r="17" spans="1:34" ht="30" x14ac:dyDescent="0.25">
      <c r="A17" s="131"/>
      <c r="B17" s="132"/>
      <c r="C17" s="133"/>
      <c r="D17" s="134"/>
      <c r="E17" s="135"/>
      <c r="F17" s="136"/>
      <c r="G17" s="137"/>
      <c r="H17" s="138"/>
      <c r="I17" s="139"/>
      <c r="J17" s="161"/>
      <c r="K17" s="141"/>
      <c r="L17" s="142" t="s">
        <v>76</v>
      </c>
      <c r="M17" s="164" t="s">
        <v>56</v>
      </c>
      <c r="N17" s="144">
        <f>IF(M17="SÍ",15,"0")</f>
        <v>15</v>
      </c>
      <c r="O17" s="139"/>
      <c r="P17" s="145"/>
      <c r="Q17" s="145"/>
      <c r="R17" s="146"/>
      <c r="S17" s="145"/>
      <c r="T17" s="146"/>
      <c r="U17" s="147"/>
      <c r="V17" s="148"/>
      <c r="W17" s="149"/>
      <c r="X17" s="150"/>
      <c r="Y17" s="151"/>
      <c r="Z17" s="163"/>
      <c r="AA17" s="153"/>
      <c r="AB17" s="154"/>
      <c r="AC17" s="155"/>
      <c r="AD17" s="156"/>
      <c r="AE17" s="157"/>
      <c r="AF17" s="158"/>
      <c r="AG17" s="159"/>
      <c r="AH17" s="160"/>
    </row>
    <row r="18" spans="1:34" ht="30" x14ac:dyDescent="0.25">
      <c r="A18" s="131"/>
      <c r="B18" s="132"/>
      <c r="C18" s="133"/>
      <c r="D18" s="134"/>
      <c r="E18" s="135"/>
      <c r="F18" s="136"/>
      <c r="G18" s="137"/>
      <c r="H18" s="138"/>
      <c r="I18" s="139"/>
      <c r="J18" s="161"/>
      <c r="K18" s="141"/>
      <c r="L18" s="142" t="s">
        <v>77</v>
      </c>
      <c r="M18" s="143" t="s">
        <v>56</v>
      </c>
      <c r="N18" s="144">
        <f>IF(M18="SÍ",10,"0")</f>
        <v>10</v>
      </c>
      <c r="O18" s="139"/>
      <c r="P18" s="145"/>
      <c r="Q18" s="145"/>
      <c r="R18" s="146"/>
      <c r="S18" s="145"/>
      <c r="T18" s="146"/>
      <c r="U18" s="147"/>
      <c r="V18" s="148"/>
      <c r="W18" s="149"/>
      <c r="X18" s="150"/>
      <c r="Y18" s="151"/>
      <c r="Z18" s="163"/>
      <c r="AA18" s="153"/>
      <c r="AB18" s="154"/>
      <c r="AC18" s="155"/>
      <c r="AD18" s="156"/>
      <c r="AE18" s="157"/>
      <c r="AF18" s="158"/>
      <c r="AG18" s="159"/>
      <c r="AH18" s="160"/>
    </row>
    <row r="19" spans="1:34" ht="30.75" thickBot="1" x14ac:dyDescent="0.3">
      <c r="A19" s="165"/>
      <c r="B19" s="166"/>
      <c r="C19" s="167"/>
      <c r="D19" s="168"/>
      <c r="E19" s="169"/>
      <c r="F19" s="170"/>
      <c r="G19" s="171"/>
      <c r="H19" s="172"/>
      <c r="I19" s="173"/>
      <c r="J19" s="174"/>
      <c r="K19" s="175"/>
      <c r="L19" s="176" t="s">
        <v>78</v>
      </c>
      <c r="M19" s="177" t="s">
        <v>56</v>
      </c>
      <c r="N19" s="178">
        <f>IF(M19="SÍ",30,"0")</f>
        <v>30</v>
      </c>
      <c r="O19" s="173"/>
      <c r="P19" s="179"/>
      <c r="Q19" s="179"/>
      <c r="R19" s="180"/>
      <c r="S19" s="179"/>
      <c r="T19" s="180"/>
      <c r="U19" s="181"/>
      <c r="V19" s="182"/>
      <c r="W19" s="183"/>
      <c r="X19" s="184"/>
      <c r="Y19" s="185"/>
      <c r="Z19" s="186"/>
      <c r="AA19" s="187"/>
      <c r="AB19" s="188"/>
      <c r="AC19" s="189"/>
      <c r="AD19" s="190"/>
      <c r="AE19" s="191"/>
      <c r="AF19" s="192"/>
      <c r="AG19" s="193"/>
      <c r="AH19" s="194"/>
    </row>
    <row r="20" spans="1:34" ht="30" x14ac:dyDescent="0.25">
      <c r="A20" s="195" t="s">
        <v>58</v>
      </c>
      <c r="B20" s="100" t="s">
        <v>59</v>
      </c>
      <c r="C20" s="196" t="s">
        <v>79</v>
      </c>
      <c r="D20" s="124" t="s">
        <v>80</v>
      </c>
      <c r="E20" s="197" t="s">
        <v>81</v>
      </c>
      <c r="F20" s="104" t="s">
        <v>6</v>
      </c>
      <c r="G20" s="105" t="str">
        <f>IF(F20="(1) RARA VEZ","1", IF(F20="(2) IMPROBABLE","2",IF(F20="(3) POSIBLE","3",IF(F20="(4) PROBABLE","4",IF(F20="(5) CASI SEGURO","5","")))))</f>
        <v>1</v>
      </c>
      <c r="H20" s="106" t="s">
        <v>29</v>
      </c>
      <c r="I20" s="107" t="str">
        <f>IF(H20="(5) MODERADO","5", IF(H20="(10) MAYOR","10",IF(H20="(20) CATASTROFICO","20","")))</f>
        <v>10</v>
      </c>
      <c r="J20" s="198">
        <f>G20*I20</f>
        <v>10</v>
      </c>
      <c r="K20" s="199" t="s">
        <v>82</v>
      </c>
      <c r="L20" s="110" t="s">
        <v>64</v>
      </c>
      <c r="M20" s="111" t="s">
        <v>57</v>
      </c>
      <c r="N20" s="112" t="str">
        <f>IF(M20="SÍ",15,"0")</f>
        <v>0</v>
      </c>
      <c r="O20" s="113">
        <f>SUM(N20:N26)</f>
        <v>15</v>
      </c>
      <c r="P20" s="114">
        <f>IF(AND($O20&gt;=0,$O20&lt;=50),0,IF(AND($O20&gt;50,$O20&lt;=75),1,IF(AND($O20&gt;75,$O20&lt;=100),2,"")))</f>
        <v>0</v>
      </c>
      <c r="Q20" s="114">
        <f>$G20-$P20</f>
        <v>1</v>
      </c>
      <c r="R20" s="115">
        <f>IF($Q20&lt;=0,1,$Q20)</f>
        <v>1</v>
      </c>
      <c r="S20" s="114">
        <f>$I20-$P20</f>
        <v>10</v>
      </c>
      <c r="T20" s="115" t="str">
        <f>IF($S20=19,10,IF($S20=18,5,IF($S20=9,5,IF($S20=8,5,I20))))</f>
        <v>10</v>
      </c>
      <c r="U20" s="116" t="s">
        <v>47</v>
      </c>
      <c r="V20" s="117" t="str">
        <f>IF(AND($U20="PROBABILIDAD",$R20=1),$XET$6,IF(AND($U20="PROBABILIDAD",$R20=2),$XET$5,IF(AND($U20="PROBABILIDAD",$R20=3),$XET$4,IF(AND($U20="PROBABILIDAD",$R20=4),$XET$3,IF(AND($U20="PROBABILIDAD",$R20=5),$XET$2,$F20)))))</f>
        <v>(1) RARA VEZ</v>
      </c>
      <c r="W20" s="118" t="str">
        <f>IF($U20="PROBABILIDAD",$R20,$G20)</f>
        <v>1</v>
      </c>
      <c r="X20" s="119" t="str">
        <f>IF(AND($U20="IMPACTO",$S20=18),$XET$10,IF(AND($U20="IMPACTO",$S20=19),$XEU$10,IF(AND($U20="IMPACTO",$S20=20),$XEV$10,IF(AND($U20="IMPACTO",$S20&lt;10),$XET$10,$H20))))</f>
        <v>(10) MAYOR</v>
      </c>
      <c r="Y20" s="120" t="str">
        <f>IF($U20="IMPACTO",$T20,$I20)</f>
        <v>10</v>
      </c>
      <c r="Z20" s="121">
        <f>+W20*Y20</f>
        <v>10</v>
      </c>
      <c r="AA20" s="122" t="s">
        <v>83</v>
      </c>
      <c r="AB20" s="123" t="s">
        <v>66</v>
      </c>
      <c r="AC20" s="124" t="s">
        <v>84</v>
      </c>
      <c r="AD20" s="125" t="s">
        <v>85</v>
      </c>
      <c r="AE20" s="200">
        <v>43708</v>
      </c>
      <c r="AF20" s="127" t="s">
        <v>86</v>
      </c>
      <c r="AG20" s="127" t="s">
        <v>70</v>
      </c>
      <c r="AH20" s="201" t="s">
        <v>87</v>
      </c>
    </row>
    <row r="21" spans="1:34" ht="30" x14ac:dyDescent="0.25">
      <c r="A21" s="202"/>
      <c r="B21" s="132"/>
      <c r="C21" s="137"/>
      <c r="D21" s="155"/>
      <c r="E21" s="203"/>
      <c r="F21" s="136"/>
      <c r="G21" s="137"/>
      <c r="H21" s="138"/>
      <c r="I21" s="139"/>
      <c r="J21" s="204"/>
      <c r="K21" s="205"/>
      <c r="L21" s="142" t="s">
        <v>72</v>
      </c>
      <c r="M21" s="143" t="s">
        <v>56</v>
      </c>
      <c r="N21" s="144">
        <f>IF(M21="SÍ",5,"0")</f>
        <v>5</v>
      </c>
      <c r="O21" s="139"/>
      <c r="P21" s="145"/>
      <c r="Q21" s="145"/>
      <c r="R21" s="146"/>
      <c r="S21" s="145"/>
      <c r="T21" s="146"/>
      <c r="U21" s="147"/>
      <c r="V21" s="148"/>
      <c r="W21" s="149"/>
      <c r="X21" s="150"/>
      <c r="Y21" s="151"/>
      <c r="Z21" s="152"/>
      <c r="AA21" s="153"/>
      <c r="AB21" s="154"/>
      <c r="AC21" s="155"/>
      <c r="AD21" s="156"/>
      <c r="AE21" s="206"/>
      <c r="AF21" s="207"/>
      <c r="AG21" s="207"/>
      <c r="AH21" s="208"/>
    </row>
    <row r="22" spans="1:34" x14ac:dyDescent="0.25">
      <c r="A22" s="202"/>
      <c r="B22" s="132"/>
      <c r="C22" s="137"/>
      <c r="D22" s="155"/>
      <c r="E22" s="203"/>
      <c r="F22" s="136"/>
      <c r="G22" s="137"/>
      <c r="H22" s="138"/>
      <c r="I22" s="139"/>
      <c r="J22" s="209" t="s">
        <v>88</v>
      </c>
      <c r="K22" s="205"/>
      <c r="L22" s="162" t="s">
        <v>74</v>
      </c>
      <c r="M22" s="143" t="s">
        <v>57</v>
      </c>
      <c r="N22" s="144" t="str">
        <f>IF(M22="SÍ",15,"0")</f>
        <v>0</v>
      </c>
      <c r="O22" s="139"/>
      <c r="P22" s="145"/>
      <c r="Q22" s="145"/>
      <c r="R22" s="146"/>
      <c r="S22" s="145"/>
      <c r="T22" s="146"/>
      <c r="U22" s="147"/>
      <c r="V22" s="148"/>
      <c r="W22" s="149"/>
      <c r="X22" s="150"/>
      <c r="Y22" s="151"/>
      <c r="Z22" s="163" t="str">
        <f>IF(AND($Z20&gt;=5,$Z20&lt;=10),"BAJA",IF(AND($Z20&gt;=15,$Z20&lt;=25),"MODERADA",IF(AND($Z20&gt;=30,$Z20&lt;=50),"ALTA",IF(AND($Z20&gt;=60,$Z20&lt;=100),"EXTREMA",""))))</f>
        <v>BAJA</v>
      </c>
      <c r="AA22" s="153"/>
      <c r="AB22" s="154"/>
      <c r="AC22" s="155"/>
      <c r="AD22" s="156"/>
      <c r="AE22" s="206"/>
      <c r="AF22" s="207"/>
      <c r="AG22" s="207"/>
      <c r="AH22" s="208"/>
    </row>
    <row r="23" spans="1:34" x14ac:dyDescent="0.25">
      <c r="A23" s="202"/>
      <c r="B23" s="132"/>
      <c r="C23" s="137"/>
      <c r="D23" s="155"/>
      <c r="E23" s="203"/>
      <c r="F23" s="136"/>
      <c r="G23" s="137"/>
      <c r="H23" s="138"/>
      <c r="I23" s="139"/>
      <c r="J23" s="209"/>
      <c r="K23" s="205"/>
      <c r="L23" s="162" t="s">
        <v>75</v>
      </c>
      <c r="M23" s="143" t="s">
        <v>56</v>
      </c>
      <c r="N23" s="144">
        <f>IF(M23="SÍ",10,"0")</f>
        <v>10</v>
      </c>
      <c r="O23" s="139"/>
      <c r="P23" s="145"/>
      <c r="Q23" s="145"/>
      <c r="R23" s="146"/>
      <c r="S23" s="145"/>
      <c r="T23" s="146"/>
      <c r="U23" s="147"/>
      <c r="V23" s="148"/>
      <c r="W23" s="149"/>
      <c r="X23" s="150"/>
      <c r="Y23" s="151"/>
      <c r="Z23" s="163"/>
      <c r="AA23" s="153"/>
      <c r="AB23" s="154"/>
      <c r="AC23" s="155"/>
      <c r="AD23" s="156"/>
      <c r="AE23" s="206"/>
      <c r="AF23" s="207"/>
      <c r="AG23" s="207"/>
      <c r="AH23" s="208"/>
    </row>
    <row r="24" spans="1:34" ht="30" x14ac:dyDescent="0.25">
      <c r="A24" s="202"/>
      <c r="B24" s="132"/>
      <c r="C24" s="137"/>
      <c r="D24" s="155"/>
      <c r="E24" s="203"/>
      <c r="F24" s="136"/>
      <c r="G24" s="137"/>
      <c r="H24" s="138"/>
      <c r="I24" s="139"/>
      <c r="J24" s="209"/>
      <c r="K24" s="205"/>
      <c r="L24" s="142" t="s">
        <v>76</v>
      </c>
      <c r="M24" s="143" t="s">
        <v>57</v>
      </c>
      <c r="N24" s="144" t="str">
        <f>IF(M24="SÍ",15,"0")</f>
        <v>0</v>
      </c>
      <c r="O24" s="139"/>
      <c r="P24" s="145"/>
      <c r="Q24" s="145"/>
      <c r="R24" s="146"/>
      <c r="S24" s="145"/>
      <c r="T24" s="146"/>
      <c r="U24" s="147"/>
      <c r="V24" s="148"/>
      <c r="W24" s="149"/>
      <c r="X24" s="150"/>
      <c r="Y24" s="151"/>
      <c r="Z24" s="163"/>
      <c r="AA24" s="153"/>
      <c r="AB24" s="154"/>
      <c r="AC24" s="155"/>
      <c r="AD24" s="156"/>
      <c r="AE24" s="206"/>
      <c r="AF24" s="207"/>
      <c r="AG24" s="207"/>
      <c r="AH24" s="208"/>
    </row>
    <row r="25" spans="1:34" ht="30" x14ac:dyDescent="0.25">
      <c r="A25" s="202"/>
      <c r="B25" s="132"/>
      <c r="C25" s="137"/>
      <c r="D25" s="155"/>
      <c r="E25" s="203"/>
      <c r="F25" s="136"/>
      <c r="G25" s="137"/>
      <c r="H25" s="138"/>
      <c r="I25" s="139"/>
      <c r="J25" s="209"/>
      <c r="K25" s="205"/>
      <c r="L25" s="142" t="s">
        <v>77</v>
      </c>
      <c r="M25" s="143" t="s">
        <v>57</v>
      </c>
      <c r="N25" s="144" t="str">
        <f>IF(M25="SÍ",10,"0")</f>
        <v>0</v>
      </c>
      <c r="O25" s="139"/>
      <c r="P25" s="145"/>
      <c r="Q25" s="145"/>
      <c r="R25" s="146"/>
      <c r="S25" s="145"/>
      <c r="T25" s="146"/>
      <c r="U25" s="147"/>
      <c r="V25" s="148"/>
      <c r="W25" s="149"/>
      <c r="X25" s="150"/>
      <c r="Y25" s="151"/>
      <c r="Z25" s="163"/>
      <c r="AA25" s="153"/>
      <c r="AB25" s="154"/>
      <c r="AC25" s="155"/>
      <c r="AD25" s="156"/>
      <c r="AE25" s="206"/>
      <c r="AF25" s="207"/>
      <c r="AG25" s="207"/>
      <c r="AH25" s="208"/>
    </row>
    <row r="26" spans="1:34" ht="30.75" thickBot="1" x14ac:dyDescent="0.3">
      <c r="A26" s="210"/>
      <c r="B26" s="166"/>
      <c r="C26" s="171"/>
      <c r="D26" s="189"/>
      <c r="E26" s="211"/>
      <c r="F26" s="170"/>
      <c r="G26" s="171"/>
      <c r="H26" s="172"/>
      <c r="I26" s="173"/>
      <c r="J26" s="212"/>
      <c r="K26" s="213"/>
      <c r="L26" s="176" t="s">
        <v>78</v>
      </c>
      <c r="M26" s="177" t="s">
        <v>57</v>
      </c>
      <c r="N26" s="178" t="str">
        <f>IF(M26="SÍ",30,"0")</f>
        <v>0</v>
      </c>
      <c r="O26" s="173"/>
      <c r="P26" s="179"/>
      <c r="Q26" s="179"/>
      <c r="R26" s="180"/>
      <c r="S26" s="179"/>
      <c r="T26" s="180"/>
      <c r="U26" s="181"/>
      <c r="V26" s="182"/>
      <c r="W26" s="183"/>
      <c r="X26" s="184"/>
      <c r="Y26" s="185"/>
      <c r="Z26" s="186"/>
      <c r="AA26" s="187"/>
      <c r="AB26" s="188"/>
      <c r="AC26" s="189"/>
      <c r="AD26" s="190"/>
      <c r="AE26" s="214"/>
      <c r="AF26" s="215"/>
      <c r="AG26" s="215"/>
      <c r="AH26" s="216"/>
    </row>
    <row r="27" spans="1:34" x14ac:dyDescent="0.25">
      <c r="A27" s="217" t="s">
        <v>58</v>
      </c>
      <c r="B27" s="217"/>
      <c r="C27" s="217"/>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row>
    <row r="28" spans="1:34" ht="18.75" x14ac:dyDescent="0.25">
      <c r="A28" s="218" t="s">
        <v>89</v>
      </c>
      <c r="B28" s="218"/>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219"/>
    </row>
    <row r="29" spans="1:34" ht="15.75" x14ac:dyDescent="0.25">
      <c r="A29" s="220" t="s">
        <v>90</v>
      </c>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2"/>
      <c r="AC29" s="223" t="s">
        <v>91</v>
      </c>
      <c r="AD29" s="223"/>
      <c r="AE29" s="223"/>
      <c r="AF29" s="223" t="s">
        <v>92</v>
      </c>
      <c r="AG29" s="223"/>
      <c r="AH29" s="223"/>
    </row>
    <row r="30" spans="1:34" s="231" customFormat="1" ht="15.75" x14ac:dyDescent="0.25">
      <c r="A30" s="224" t="s">
        <v>93</v>
      </c>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225"/>
      <c r="AA30" s="225"/>
      <c r="AB30" s="226"/>
      <c r="AC30" s="227">
        <v>43496</v>
      </c>
      <c r="AD30" s="228"/>
      <c r="AE30" s="229"/>
      <c r="AF30" s="230" t="s">
        <v>94</v>
      </c>
      <c r="AG30" s="228"/>
      <c r="AH30" s="229"/>
    </row>
    <row r="31" spans="1:34" s="231" customFormat="1" ht="15.75" x14ac:dyDescent="0.25">
      <c r="A31" s="224" t="s">
        <v>95</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6"/>
      <c r="AC31" s="232">
        <v>43585</v>
      </c>
      <c r="AD31" s="233"/>
      <c r="AE31" s="233"/>
      <c r="AF31" s="233" t="s">
        <v>94</v>
      </c>
      <c r="AG31" s="233"/>
      <c r="AH31" s="233"/>
    </row>
    <row r="32" spans="1:34" s="231" customFormat="1" ht="15.75" x14ac:dyDescent="0.25">
      <c r="A32" s="224" t="s">
        <v>96</v>
      </c>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6"/>
      <c r="AC32" s="232">
        <v>43708</v>
      </c>
      <c r="AD32" s="233"/>
      <c r="AE32" s="233"/>
      <c r="AF32" s="233" t="s">
        <v>94</v>
      </c>
      <c r="AG32" s="233"/>
      <c r="AH32" s="233"/>
    </row>
    <row r="33" spans="1:34" x14ac:dyDescent="0.25">
      <c r="A33" s="234"/>
      <c r="B33" s="23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6"/>
      <c r="AC33" s="237"/>
      <c r="AD33" s="237"/>
      <c r="AE33" s="237"/>
      <c r="AF33" s="237"/>
      <c r="AG33" s="237"/>
      <c r="AH33" s="237"/>
    </row>
    <row r="34" spans="1:34" x14ac:dyDescent="0.25">
      <c r="A34" s="238" t="s">
        <v>97</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40"/>
    </row>
    <row r="35" spans="1:34" s="247" customFormat="1" x14ac:dyDescent="0.25">
      <c r="A35" s="241" t="s">
        <v>92</v>
      </c>
      <c r="B35" s="241"/>
      <c r="C35" s="241"/>
      <c r="D35" s="241"/>
      <c r="E35" s="241"/>
      <c r="F35" s="241" t="s">
        <v>98</v>
      </c>
      <c r="G35" s="241"/>
      <c r="H35" s="241"/>
      <c r="I35" s="241"/>
      <c r="J35" s="241"/>
      <c r="K35" s="241"/>
      <c r="L35" s="241"/>
      <c r="M35" s="242" t="s">
        <v>99</v>
      </c>
      <c r="N35" s="243"/>
      <c r="O35" s="243"/>
      <c r="P35" s="243"/>
      <c r="Q35" s="243"/>
      <c r="R35" s="243"/>
      <c r="S35" s="243"/>
      <c r="T35" s="243"/>
      <c r="U35" s="243"/>
      <c r="V35" s="243"/>
      <c r="W35" s="243"/>
      <c r="X35" s="243"/>
      <c r="Y35" s="243"/>
      <c r="Z35" s="243"/>
      <c r="AA35" s="243"/>
      <c r="AB35" s="243"/>
      <c r="AC35" s="243"/>
      <c r="AD35" s="244" t="s">
        <v>100</v>
      </c>
      <c r="AE35" s="245"/>
      <c r="AF35" s="245"/>
      <c r="AG35" s="245"/>
      <c r="AH35" s="246"/>
    </row>
    <row r="36" spans="1:34" s="247" customFormat="1" x14ac:dyDescent="0.25">
      <c r="A36" s="248" t="s">
        <v>101</v>
      </c>
      <c r="B36" s="249" t="s">
        <v>94</v>
      </c>
      <c r="C36" s="249"/>
      <c r="D36" s="249"/>
      <c r="E36" s="249"/>
      <c r="F36" s="248" t="s">
        <v>101</v>
      </c>
      <c r="G36" s="250"/>
      <c r="H36" s="249" t="s">
        <v>102</v>
      </c>
      <c r="I36" s="249"/>
      <c r="J36" s="249"/>
      <c r="K36" s="249"/>
      <c r="L36" s="249"/>
      <c r="M36" s="251" t="s">
        <v>103</v>
      </c>
      <c r="N36" s="251"/>
      <c r="O36" s="251"/>
      <c r="P36" s="251"/>
      <c r="Q36" s="251"/>
      <c r="R36" s="251"/>
      <c r="S36" s="251"/>
      <c r="T36" s="251"/>
      <c r="U36" s="251"/>
      <c r="V36" s="237" t="s">
        <v>102</v>
      </c>
      <c r="W36" s="237"/>
      <c r="X36" s="237"/>
      <c r="Y36" s="237"/>
      <c r="Z36" s="237"/>
      <c r="AA36" s="237"/>
      <c r="AB36" s="237"/>
      <c r="AC36" s="237"/>
      <c r="AD36" s="252" t="s">
        <v>103</v>
      </c>
      <c r="AE36" s="237" t="s">
        <v>94</v>
      </c>
      <c r="AF36" s="237"/>
      <c r="AG36" s="237"/>
      <c r="AH36" s="237"/>
    </row>
    <row r="37" spans="1:34" x14ac:dyDescent="0.25">
      <c r="A37" s="248" t="s">
        <v>104</v>
      </c>
      <c r="B37" s="253" t="s">
        <v>105</v>
      </c>
      <c r="C37" s="249"/>
      <c r="D37" s="249"/>
      <c r="E37" s="249"/>
      <c r="F37" s="248" t="s">
        <v>106</v>
      </c>
      <c r="G37" s="250"/>
      <c r="H37" s="253" t="s">
        <v>107</v>
      </c>
      <c r="I37" s="249"/>
      <c r="J37" s="249"/>
      <c r="K37" s="249"/>
      <c r="L37" s="249"/>
      <c r="M37" s="251" t="s">
        <v>108</v>
      </c>
      <c r="N37" s="251"/>
      <c r="O37" s="251"/>
      <c r="P37" s="251"/>
      <c r="Q37" s="251"/>
      <c r="R37" s="251"/>
      <c r="S37" s="251"/>
      <c r="T37" s="251"/>
      <c r="U37" s="251"/>
      <c r="V37" s="254" t="s">
        <v>107</v>
      </c>
      <c r="W37" s="237"/>
      <c r="X37" s="237"/>
      <c r="Y37" s="237"/>
      <c r="Z37" s="237"/>
      <c r="AA37" s="237"/>
      <c r="AB37" s="237"/>
      <c r="AC37" s="237"/>
      <c r="AD37" s="252" t="s">
        <v>108</v>
      </c>
      <c r="AE37" s="254" t="s">
        <v>105</v>
      </c>
      <c r="AF37" s="237"/>
      <c r="AG37" s="237"/>
      <c r="AH37" s="237"/>
    </row>
  </sheetData>
  <mergeCells count="123">
    <mergeCell ref="B36:E36"/>
    <mergeCell ref="H36:L36"/>
    <mergeCell ref="M36:U36"/>
    <mergeCell ref="V36:AC36"/>
    <mergeCell ref="AE36:AH36"/>
    <mergeCell ref="B37:E37"/>
    <mergeCell ref="H37:L37"/>
    <mergeCell ref="M37:U37"/>
    <mergeCell ref="V37:AC37"/>
    <mergeCell ref="AE37:AH37"/>
    <mergeCell ref="A33:AB33"/>
    <mergeCell ref="AC33:AE33"/>
    <mergeCell ref="AF33:AH33"/>
    <mergeCell ref="A34:AH34"/>
    <mergeCell ref="A35:E35"/>
    <mergeCell ref="F35:L35"/>
    <mergeCell ref="M35:AC35"/>
    <mergeCell ref="AD35:AH35"/>
    <mergeCell ref="A31:AB31"/>
    <mergeCell ref="AC31:AE31"/>
    <mergeCell ref="AF31:AH31"/>
    <mergeCell ref="A32:AB32"/>
    <mergeCell ref="AC32:AE32"/>
    <mergeCell ref="AF32:AH32"/>
    <mergeCell ref="A27:AH27"/>
    <mergeCell ref="A28:AH28"/>
    <mergeCell ref="A29:AB29"/>
    <mergeCell ref="AC29:AE29"/>
    <mergeCell ref="AF29:AH29"/>
    <mergeCell ref="A30:AB30"/>
    <mergeCell ref="AC30:AE30"/>
    <mergeCell ref="AF30:AH30"/>
    <mergeCell ref="AC20:AC26"/>
    <mergeCell ref="AD20:AD26"/>
    <mergeCell ref="AE20:AE26"/>
    <mergeCell ref="AF20:AF26"/>
    <mergeCell ref="AG20:AG26"/>
    <mergeCell ref="AH20:AH26"/>
    <mergeCell ref="W20:W26"/>
    <mergeCell ref="X20:X26"/>
    <mergeCell ref="Y20:Y26"/>
    <mergeCell ref="Z20:Z21"/>
    <mergeCell ref="AA20:AA26"/>
    <mergeCell ref="AB20:AB26"/>
    <mergeCell ref="Z22:Z26"/>
    <mergeCell ref="Q20:Q26"/>
    <mergeCell ref="R20:R26"/>
    <mergeCell ref="S20:S26"/>
    <mergeCell ref="T20:T26"/>
    <mergeCell ref="U20:U26"/>
    <mergeCell ref="V20:V26"/>
    <mergeCell ref="H20:H26"/>
    <mergeCell ref="I20:I26"/>
    <mergeCell ref="J20:J21"/>
    <mergeCell ref="K20:K26"/>
    <mergeCell ref="O20:O26"/>
    <mergeCell ref="P20:P26"/>
    <mergeCell ref="J22:J26"/>
    <mergeCell ref="AH13:AH19"/>
    <mergeCell ref="J15:J19"/>
    <mergeCell ref="Z15:Z19"/>
    <mergeCell ref="A20:A26"/>
    <mergeCell ref="B20:B26"/>
    <mergeCell ref="C20:C26"/>
    <mergeCell ref="D20:D26"/>
    <mergeCell ref="E20:E26"/>
    <mergeCell ref="F20:F26"/>
    <mergeCell ref="G20:G26"/>
    <mergeCell ref="AB13:AB19"/>
    <mergeCell ref="AC13:AC19"/>
    <mergeCell ref="AD13:AD19"/>
    <mergeCell ref="AE13:AE19"/>
    <mergeCell ref="AF13:AF19"/>
    <mergeCell ref="AG13:AG19"/>
    <mergeCell ref="V13:V19"/>
    <mergeCell ref="W13:W19"/>
    <mergeCell ref="X13:X19"/>
    <mergeCell ref="Y13:Y19"/>
    <mergeCell ref="Z13:Z14"/>
    <mergeCell ref="AA13:AA19"/>
    <mergeCell ref="P13:P19"/>
    <mergeCell ref="Q13:Q19"/>
    <mergeCell ref="R13:R19"/>
    <mergeCell ref="S13:S19"/>
    <mergeCell ref="T13:T19"/>
    <mergeCell ref="U13:U19"/>
    <mergeCell ref="G13:G19"/>
    <mergeCell ref="H13:H19"/>
    <mergeCell ref="I13:I19"/>
    <mergeCell ref="J13:J14"/>
    <mergeCell ref="K13:K19"/>
    <mergeCell ref="O13:O19"/>
    <mergeCell ref="A13:A19"/>
    <mergeCell ref="B13:B19"/>
    <mergeCell ref="C13:C19"/>
    <mergeCell ref="D13:D19"/>
    <mergeCell ref="E13:E19"/>
    <mergeCell ref="F13:F19"/>
    <mergeCell ref="E10:E12"/>
    <mergeCell ref="F10:J10"/>
    <mergeCell ref="K10:K12"/>
    <mergeCell ref="L10:Z10"/>
    <mergeCell ref="F11:J11"/>
    <mergeCell ref="L11:L12"/>
    <mergeCell ref="M11:M12"/>
    <mergeCell ref="U11:U12"/>
    <mergeCell ref="V11:Z11"/>
    <mergeCell ref="XET8:XEU8"/>
    <mergeCell ref="A9:E9"/>
    <mergeCell ref="F9:Z9"/>
    <mergeCell ref="AA9:AD11"/>
    <mergeCell ref="AE9:AH11"/>
    <mergeCell ref="XET9:XEU9"/>
    <mergeCell ref="A10:A12"/>
    <mergeCell ref="B10:B12"/>
    <mergeCell ref="C10:C12"/>
    <mergeCell ref="D10:D12"/>
    <mergeCell ref="A7:AH7"/>
    <mergeCell ref="A8:B8"/>
    <mergeCell ref="C8:E8"/>
    <mergeCell ref="F8:L8"/>
    <mergeCell ref="M8:V8"/>
    <mergeCell ref="AE8:AF8"/>
  </mergeCells>
  <conditionalFormatting sqref="J13:J19">
    <cfRule type="expression" dxfId="31" priority="13">
      <formula>$J$15="BAJA"</formula>
    </cfRule>
    <cfRule type="expression" dxfId="30" priority="14">
      <formula>$J$15="MODERADA"</formula>
    </cfRule>
    <cfRule type="expression" dxfId="29" priority="15">
      <formula>$J$15="ALTA"</formula>
    </cfRule>
    <cfRule type="expression" dxfId="28" priority="16">
      <formula>$J$15="EXTREMA"</formula>
    </cfRule>
  </conditionalFormatting>
  <conditionalFormatting sqref="Z13:Z19">
    <cfRule type="expression" dxfId="23" priority="9">
      <formula>$Z$15="MODERADA"</formula>
    </cfRule>
    <cfRule type="expression" dxfId="22" priority="10">
      <formula>$Z$15="EXTREMA"</formula>
    </cfRule>
    <cfRule type="expression" dxfId="21" priority="11">
      <formula>$Z$15="ALTA"</formula>
    </cfRule>
    <cfRule type="expression" dxfId="20" priority="12">
      <formula>$Z$15="BAJA"</formula>
    </cfRule>
  </conditionalFormatting>
  <conditionalFormatting sqref="Z20:Z26">
    <cfRule type="expression" dxfId="15" priority="5">
      <formula>$Z$22="MODERADA"</formula>
    </cfRule>
    <cfRule type="expression" dxfId="14" priority="6">
      <formula>$Z$22="EXTREMA"</formula>
    </cfRule>
    <cfRule type="expression" dxfId="13" priority="7">
      <formula>$Z$22="ALTA"</formula>
    </cfRule>
    <cfRule type="expression" dxfId="12" priority="8">
      <formula>$Z$22="BAJA"</formula>
    </cfRule>
  </conditionalFormatting>
  <conditionalFormatting sqref="J20 J22">
    <cfRule type="expression" dxfId="7" priority="1">
      <formula>$J$22="BAJA"</formula>
    </cfRule>
    <cfRule type="expression" dxfId="6" priority="2">
      <formula>$J$22="MODERADA"</formula>
    </cfRule>
    <cfRule type="expression" dxfId="5" priority="3">
      <formula>$J$22="ALTA"</formula>
    </cfRule>
    <cfRule type="expression" dxfId="4" priority="4">
      <formula>$J$22="EXTREMA"</formula>
    </cfRule>
  </conditionalFormatting>
  <dataValidations count="4">
    <dataValidation type="list" allowBlank="1" showInputMessage="1" showErrorMessage="1" sqref="U13:U26">
      <formula1>$XEV$12:$XFD$12</formula1>
    </dataValidation>
    <dataValidation type="list" allowBlank="1" showInputMessage="1" showErrorMessage="1" sqref="H13:H26">
      <formula1>$XET$10:$XEV$10</formula1>
    </dataValidation>
    <dataValidation type="list" allowBlank="1" showInputMessage="1" showErrorMessage="1" sqref="F13:F26">
      <formula1>$XET$2:$XET$6</formula1>
    </dataValidation>
    <dataValidation type="list" allowBlank="1" showInputMessage="1" showErrorMessage="1" sqref="M13:M26">
      <formula1>$XET$12:$XEU$12</formula1>
    </dataValidation>
  </dataValidations>
  <hyperlinks>
    <hyperlink ref="H37" r:id="rId1"/>
    <hyperlink ref="V37" r:id="rId2"/>
    <hyperlink ref="AE37" r:id="rId3"/>
    <hyperlink ref="B37" r:id="rId4"/>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CONTROL INTERNO</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2019-09-12T17:56:48Z</dcterms:modified>
</cp:coreProperties>
</file>