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filterPrivacy="1" defaultThemeVersion="164011"/>
  <bookViews>
    <workbookView xWindow="-120" yWindow="-120" windowWidth="29040" windowHeight="1584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16" i="1"/>
  <c r="D15" i="1" s="1"/>
  <c r="E16" i="1"/>
  <c r="E15" i="1" s="1"/>
  <c r="F16" i="1"/>
  <c r="D17" i="1"/>
  <c r="E17" i="1"/>
  <c r="F17" i="1"/>
  <c r="C17" i="1"/>
  <c r="G17" i="1"/>
  <c r="G16" i="1"/>
  <c r="G15" i="1" s="1"/>
  <c r="I17" i="1"/>
  <c r="I16" i="1"/>
  <c r="I15" i="1" s="1"/>
  <c r="H16" i="1"/>
  <c r="H15" i="1" s="1"/>
  <c r="F15" i="1"/>
  <c r="C15" i="1"/>
  <c r="H17" i="1"/>
  <c r="J16" i="1" l="1"/>
  <c r="J24" i="1"/>
  <c r="J19" i="1"/>
  <c r="J18" i="1"/>
  <c r="J13" i="1"/>
  <c r="J17" i="1"/>
  <c r="D25" i="1"/>
  <c r="C25" i="1" l="1"/>
  <c r="D11" i="1"/>
  <c r="D10" i="1" s="1"/>
  <c r="D21" i="1" s="1"/>
  <c r="E11" i="1"/>
  <c r="E10" i="1" s="1"/>
  <c r="E21" i="1" s="1"/>
  <c r="F11" i="1"/>
  <c r="G11" i="1"/>
  <c r="G10" i="1" s="1"/>
  <c r="H11" i="1"/>
  <c r="I11" i="1"/>
  <c r="I10" i="1" s="1"/>
  <c r="C11" i="1"/>
  <c r="C10" i="1" s="1"/>
  <c r="C9" i="1" s="1"/>
  <c r="I25" i="1"/>
  <c r="H25" i="1"/>
  <c r="G25" i="1"/>
  <c r="F25" i="1"/>
  <c r="E25" i="1"/>
  <c r="J11" i="1" l="1"/>
  <c r="J25" i="1"/>
  <c r="C26" i="1"/>
  <c r="E9" i="1"/>
  <c r="D9" i="1"/>
  <c r="I9" i="1"/>
  <c r="G9" i="1"/>
  <c r="D26" i="1"/>
  <c r="F10" i="1"/>
  <c r="F9" i="1" s="1"/>
  <c r="F21" i="1"/>
  <c r="G21" i="1"/>
  <c r="G26" i="1"/>
  <c r="C21" i="1"/>
  <c r="E26" i="1"/>
  <c r="I21" i="1"/>
  <c r="I26" i="1"/>
  <c r="H10" i="1"/>
  <c r="J10" i="1" s="1"/>
  <c r="J15" i="1"/>
  <c r="H9" i="1" l="1"/>
  <c r="J9" i="1" s="1"/>
  <c r="F26" i="1"/>
  <c r="H26" i="1"/>
  <c r="H21" i="1"/>
  <c r="J21" i="1" s="1"/>
  <c r="J26" i="1" l="1"/>
</calcChain>
</file>

<file path=xl/sharedStrings.xml><?xml version="1.0" encoding="utf-8"?>
<sst xmlns="http://schemas.openxmlformats.org/spreadsheetml/2006/main" count="82" uniqueCount="61">
  <si>
    <t>SISTEMA DE PRESUPUESTO DISTRITAL</t>
  </si>
  <si>
    <t>SECRETARIA DE HACIENDA- DIRECCION DISTRITAL DE PRESUPUESTO</t>
  </si>
  <si>
    <t>EJECUCION PRESUPUESTAL</t>
  </si>
  <si>
    <t>INFORME DE EJECUCION DEL PRESUPUESTO DE RENTAS E INGRESOS</t>
  </si>
  <si>
    <t>Entidad</t>
  </si>
  <si>
    <t>0214     INSTITUTO DISTRITAL PARA LA PROTECCION DE LA NIÑEZ Y LA JUVENTUD</t>
  </si>
  <si>
    <t>VIGENCIA FISCAL               2022</t>
  </si>
  <si>
    <t>Unidad Ejecutora</t>
  </si>
  <si>
    <t>01    UNIDAD</t>
  </si>
  <si>
    <t>Mes</t>
  </si>
  <si>
    <t>RUBRO  PRESUPUESTAL</t>
  </si>
  <si>
    <t>APROPIACION</t>
  </si>
  <si>
    <t>MODIFICACIONES</t>
  </si>
  <si>
    <t>RECAUDO</t>
  </si>
  <si>
    <t>SALDO POR</t>
  </si>
  <si>
    <t>%</t>
  </si>
  <si>
    <t>CODIGO</t>
  </si>
  <si>
    <t>NOMBRE</t>
  </si>
  <si>
    <t>INICIAL</t>
  </si>
  <si>
    <t>MES</t>
  </si>
  <si>
    <t>ACUMULADO</t>
  </si>
  <si>
    <t>VIGENTE</t>
  </si>
  <si>
    <t>RECAUDAR</t>
  </si>
  <si>
    <t>O1</t>
  </si>
  <si>
    <t>INGRESOS</t>
  </si>
  <si>
    <t>O11</t>
  </si>
  <si>
    <t>INGRESOS CORRIENTES</t>
  </si>
  <si>
    <t>O1102</t>
  </si>
  <si>
    <t>NO TRIBUTARIOS</t>
  </si>
  <si>
    <t xml:space="preserve">O11020500109010112 </t>
  </si>
  <si>
    <t>Servicios Ejecutivos de la administración pública</t>
  </si>
  <si>
    <t>O11020500209010112</t>
  </si>
  <si>
    <t>Servicios ejecutivos de la administración pública</t>
  </si>
  <si>
    <t>O12</t>
  </si>
  <si>
    <t>RECURSOS DE CAPITAL</t>
  </si>
  <si>
    <t>O1208</t>
  </si>
  <si>
    <t>TRANSFERENCIAS DE CAPITAL</t>
  </si>
  <si>
    <t>O120806</t>
  </si>
  <si>
    <t>DE OTRAS ENTIDADES DEL GOBIERNO</t>
  </si>
  <si>
    <t>Convenios entidades distritales</t>
  </si>
  <si>
    <t>O121301</t>
  </si>
  <si>
    <t>REINTEGROS</t>
  </si>
  <si>
    <t>TOTAL RENTAS E INGRESOS</t>
  </si>
  <si>
    <t>TRANSFERENCIAS</t>
  </si>
  <si>
    <t>O150101</t>
  </si>
  <si>
    <t>Vigencia</t>
  </si>
  <si>
    <t>TOTAL TRANSFERENCIAS</t>
  </si>
  <si>
    <t>FABIOLA FRANCO ESCOBAR</t>
  </si>
  <si>
    <t>HUGO ALBERTO CARRILLO GOMEZ</t>
  </si>
  <si>
    <t>Ordenador del Gasto</t>
  </si>
  <si>
    <t>O11020300104</t>
  </si>
  <si>
    <t>Sanciones Contractuales</t>
  </si>
  <si>
    <t xml:space="preserve">O12080600214 </t>
  </si>
  <si>
    <t xml:space="preserve">O15 </t>
  </si>
  <si>
    <t>O1210020403</t>
  </si>
  <si>
    <t>Ingresos de libre destinación</t>
  </si>
  <si>
    <t>RUBBY ESPERANZA CORREA MORENO</t>
  </si>
  <si>
    <t>Profesional Especializado 222-10 - Presupuesto</t>
  </si>
  <si>
    <t>Gerente Financiera ( E ) Codigo 039 - Grado 01</t>
  </si>
  <si>
    <t>Consolido: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</si>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</sst>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25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Arial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30" applyNumberFormat="0" applyFill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33" applyNumberFormat="0" applyAlignment="0" applyProtection="0"/>
    <xf numFmtId="0" fontId="16" fillId="6" borderId="34" applyNumberFormat="0" applyAlignment="0" applyProtection="0"/>
    <xf numFmtId="0" fontId="17" fillId="6" borderId="33" applyNumberFormat="0" applyAlignment="0" applyProtection="0"/>
    <xf numFmtId="0" fontId="18" fillId="0" borderId="35" applyNumberFormat="0" applyFill="0" applyAlignment="0" applyProtection="0"/>
    <xf numFmtId="0" fontId="19" fillId="7" borderId="36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8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7" fillId="8" borderId="37" applyNumberFormat="0" applyFont="0" applyAlignment="0" applyProtection="0"/>
    <xf numFmtId="0" fontId="7" fillId="8" borderId="37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 indent="3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1" fontId="2" fillId="0" borderId="11" xfId="0" applyNumberFormat="1" applyFont="1" applyBorder="1" applyAlignment="1">
      <alignment horizontal="left" vertical="top" shrinkToFit="1"/>
    </xf>
    <xf numFmtId="0" fontId="1" fillId="0" borderId="11" xfId="0" applyFont="1" applyBorder="1" applyAlignment="1">
      <alignment horizontal="left" vertical="top" wrapText="1"/>
    </xf>
    <xf numFmtId="4" fontId="2" fillId="0" borderId="11" xfId="0" applyNumberFormat="1" applyFont="1" applyBorder="1" applyAlignment="1">
      <alignment horizontal="right" vertical="top" shrinkToFit="1"/>
    </xf>
    <xf numFmtId="4" fontId="1" fillId="0" borderId="20" xfId="1" applyNumberFormat="1" applyFont="1" applyBorder="1" applyAlignment="1">
      <alignment horizontal="right" vertical="top"/>
    </xf>
    <xf numFmtId="1" fontId="2" fillId="0" borderId="21" xfId="0" applyNumberFormat="1" applyFont="1" applyBorder="1" applyAlignment="1">
      <alignment horizontal="left" vertical="top" shrinkToFit="1"/>
    </xf>
    <xf numFmtId="0" fontId="1" fillId="0" borderId="21" xfId="0" applyFont="1" applyBorder="1" applyAlignment="1">
      <alignment horizontal="left" vertical="top" wrapText="1"/>
    </xf>
    <xf numFmtId="4" fontId="1" fillId="0" borderId="22" xfId="1" applyNumberFormat="1" applyFont="1" applyBorder="1" applyAlignment="1">
      <alignment horizontal="right" vertical="top"/>
    </xf>
    <xf numFmtId="1" fontId="4" fillId="0" borderId="21" xfId="0" applyNumberFormat="1" applyFont="1" applyBorder="1" applyAlignment="1">
      <alignment horizontal="left" vertical="top" shrinkToFit="1"/>
    </xf>
    <xf numFmtId="0" fontId="5" fillId="0" borderId="21" xfId="0" applyFont="1" applyBorder="1" applyAlignment="1">
      <alignment horizontal="left" vertical="top" wrapText="1"/>
    </xf>
    <xf numFmtId="4" fontId="5" fillId="0" borderId="22" xfId="1" applyNumberFormat="1" applyFont="1" applyBorder="1" applyAlignment="1">
      <alignment horizontal="right" vertical="top"/>
    </xf>
    <xf numFmtId="4" fontId="4" fillId="0" borderId="21" xfId="0" applyNumberFormat="1" applyFont="1" applyBorder="1" applyAlignment="1">
      <alignment horizontal="right" vertical="top" shrinkToFit="1"/>
    </xf>
    <xf numFmtId="4" fontId="5" fillId="0" borderId="20" xfId="1" applyNumberFormat="1" applyFont="1" applyBorder="1" applyAlignment="1">
      <alignment horizontal="right" vertical="top"/>
    </xf>
    <xf numFmtId="4" fontId="2" fillId="0" borderId="21" xfId="0" applyNumberFormat="1" applyFont="1" applyBorder="1" applyAlignment="1">
      <alignment horizontal="right" vertical="top" shrinkToFit="1"/>
    </xf>
    <xf numFmtId="4" fontId="5" fillId="0" borderId="21" xfId="1" applyNumberFormat="1" applyFont="1" applyBorder="1" applyAlignment="1">
      <alignment horizontal="right" vertical="top"/>
    </xf>
    <xf numFmtId="4" fontId="2" fillId="0" borderId="16" xfId="0" applyNumberFormat="1" applyFont="1" applyBorder="1" applyAlignment="1">
      <alignment horizontal="right" vertical="top" shrinkToFit="1"/>
    </xf>
    <xf numFmtId="4" fontId="2" fillId="0" borderId="23" xfId="0" applyNumberFormat="1" applyFont="1" applyBorder="1" applyAlignment="1">
      <alignment horizontal="right" vertical="top" shrinkToFit="1"/>
    </xf>
    <xf numFmtId="0" fontId="1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1" fontId="4" fillId="0" borderId="16" xfId="0" applyNumberFormat="1" applyFont="1" applyBorder="1" applyAlignment="1">
      <alignment horizontal="left" vertical="top" shrinkToFit="1"/>
    </xf>
    <xf numFmtId="0" fontId="5" fillId="0" borderId="9" xfId="0" applyFont="1" applyBorder="1" applyAlignment="1">
      <alignment horizontal="left" vertical="top" wrapText="1"/>
    </xf>
    <xf numFmtId="4" fontId="5" fillId="0" borderId="26" xfId="1" applyNumberFormat="1" applyFont="1" applyBorder="1" applyAlignment="1">
      <alignment horizontal="right" vertical="top"/>
    </xf>
    <xf numFmtId="4" fontId="4" fillId="0" borderId="26" xfId="0" applyNumberFormat="1" applyFont="1" applyBorder="1" applyAlignment="1">
      <alignment horizontal="right" vertical="top" shrinkToFit="1"/>
    </xf>
    <xf numFmtId="4" fontId="5" fillId="0" borderId="27" xfId="1" applyNumberFormat="1" applyFont="1" applyBorder="1" applyAlignment="1">
      <alignment horizontal="right" vertical="top"/>
    </xf>
    <xf numFmtId="4" fontId="2" fillId="0" borderId="22" xfId="0" applyNumberFormat="1" applyFont="1" applyBorder="1" applyAlignment="1">
      <alignment horizontal="right" vertical="top" shrinkToFit="1"/>
    </xf>
    <xf numFmtId="4" fontId="2" fillId="0" borderId="29" xfId="0" applyNumberFormat="1" applyFont="1" applyBorder="1" applyAlignment="1">
      <alignment horizontal="right" vertical="top" shrinkToFit="1"/>
    </xf>
    <xf numFmtId="4" fontId="5" fillId="0" borderId="0" xfId="1" applyNumberFormat="1" applyFont="1" applyAlignment="1">
      <alignment horizontal="right" vertical="top"/>
    </xf>
    <xf numFmtId="0" fontId="1" fillId="0" borderId="6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top" wrapText="1"/>
    </xf>
    <xf numFmtId="4" fontId="0" fillId="0" borderId="0" xfId="0" applyNumberFormat="1"/>
    <xf numFmtId="0" fontId="6" fillId="0" borderId="0" xfId="42" applyFont="1" applyAlignment="1">
      <alignment horizontal="center" vertical="center" wrapText="1"/>
    </xf>
    <xf numFmtId="0" fontId="7" fillId="0" borderId="0" xfId="1" applyFont="1" applyAlignment="1"/>
    <xf numFmtId="0" fontId="7" fillId="0" borderId="0" xfId="42" applyFont="1" applyAlignment="1">
      <alignment horizontal="center" vertical="top" wrapText="1"/>
    </xf>
    <xf numFmtId="0" fontId="6" fillId="0" borderId="0" xfId="0" applyFont="1"/>
    <xf numFmtId="0" fontId="1" fillId="0" borderId="2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 indent="10"/>
    </xf>
    <xf numFmtId="0" fontId="1" fillId="0" borderId="10" xfId="0" applyFont="1" applyBorder="1" applyAlignment="1">
      <alignment horizontal="left" vertical="top" wrapText="1" indent="10"/>
    </xf>
    <xf numFmtId="0" fontId="7" fillId="0" borderId="0" xfId="1" applyFont="1" applyAlignment="1">
      <alignment horizontal="center"/>
    </xf>
    <xf numFmtId="3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</cellXfs>
  <cellStyles count="59">
    <cellStyle name="20% - Énfasis1" xfId="19" builtinId="30" customBuiltin="1"/>
    <cellStyle name="20% - Énfasis1 2" xfId="47"/>
    <cellStyle name="20% - Énfasis2" xfId="23" builtinId="34" customBuiltin="1"/>
    <cellStyle name="20% - Énfasis2 2" xfId="49"/>
    <cellStyle name="20% - Énfasis3" xfId="27" builtinId="38" customBuiltin="1"/>
    <cellStyle name="20% - Énfasis3 2" xfId="51"/>
    <cellStyle name="20% - Énfasis4" xfId="31" builtinId="42" customBuiltin="1"/>
    <cellStyle name="20% - Énfasis4 2" xfId="53"/>
    <cellStyle name="20% - Énfasis5" xfId="35" builtinId="46" customBuiltin="1"/>
    <cellStyle name="20% - Énfasis5 2" xfId="55"/>
    <cellStyle name="20% - Énfasis6" xfId="39" builtinId="50" customBuiltin="1"/>
    <cellStyle name="20% - Énfasis6 2" xfId="57"/>
    <cellStyle name="40% - Énfasis1" xfId="20" builtinId="31" customBuiltin="1"/>
    <cellStyle name="40% - Énfasis1 2" xfId="48"/>
    <cellStyle name="40% - Énfasis2" xfId="24" builtinId="35" customBuiltin="1"/>
    <cellStyle name="40% - Énfasis2 2" xfId="50"/>
    <cellStyle name="40% - Énfasis3" xfId="28" builtinId="39" customBuiltin="1"/>
    <cellStyle name="40% - Énfasis3 2" xfId="52"/>
    <cellStyle name="40% - Énfasis4" xfId="32" builtinId="43" customBuiltin="1"/>
    <cellStyle name="40% - Énfasis4 2" xfId="54"/>
    <cellStyle name="40% - Énfasis5" xfId="36" builtinId="47" customBuiltin="1"/>
    <cellStyle name="40% - Énfasis5 2" xfId="56"/>
    <cellStyle name="40% - Énfasis6" xfId="40" builtinId="51" customBuiltin="1"/>
    <cellStyle name="40% - Énfasis6 2" xfId="58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Incorrecto" xfId="8" builtinId="27" customBuiltin="1"/>
    <cellStyle name="Moneda [0] 2" xfId="44"/>
    <cellStyle name="Moneda [0] 3" xfId="43"/>
    <cellStyle name="Neutral" xfId="9" builtinId="28" customBuiltin="1"/>
    <cellStyle name="Normal" xfId="0" builtinId="0"/>
    <cellStyle name="Normal 2" xfId="1"/>
    <cellStyle name="Normal 3" xfId="42"/>
    <cellStyle name="Notas 2" xfId="45"/>
    <cellStyle name="Notas 3" xfId="46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J9" sqref="J9"/>
    </sheetView>
  </sheetViews>
  <sheetFormatPr baseColWidth="10" defaultColWidth="9.140625" defaultRowHeight="15" x14ac:dyDescent="0.25"/>
  <cols>
    <col min="1" max="1" width="19.85546875" customWidth="1"/>
    <col min="2" max="2" width="44" customWidth="1"/>
    <col min="3" max="3" width="20" customWidth="1"/>
    <col min="4" max="5" width="14.28515625" customWidth="1"/>
    <col min="6" max="6" width="16.28515625" customWidth="1"/>
    <col min="7" max="7" width="16.140625" customWidth="1"/>
    <col min="8" max="8" width="14.7109375" customWidth="1"/>
    <col min="9" max="9" width="16.42578125" customWidth="1"/>
    <col min="10" max="10" width="10.42578125" customWidth="1"/>
    <col min="12" max="13" width="16.42578125" bestFit="1" customWidth="1"/>
  </cols>
  <sheetData>
    <row r="1" spans="1:13" ht="17.2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/>
    </row>
    <row r="2" spans="1:13" ht="17.25" customHeight="1" x14ac:dyDescent="0.25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5"/>
    </row>
    <row r="3" spans="1:13" ht="17.25" customHeight="1" x14ac:dyDescent="0.25">
      <c r="A3" s="53" t="s">
        <v>2</v>
      </c>
      <c r="B3" s="54"/>
      <c r="C3" s="54"/>
      <c r="D3" s="54"/>
      <c r="E3" s="54"/>
      <c r="F3" s="54"/>
      <c r="G3" s="54"/>
      <c r="H3" s="54"/>
      <c r="I3" s="54"/>
      <c r="J3" s="55"/>
    </row>
    <row r="4" spans="1:13" ht="17.25" customHeight="1" x14ac:dyDescent="0.25">
      <c r="A4" s="56" t="s">
        <v>3</v>
      </c>
      <c r="B4" s="57"/>
      <c r="C4" s="57"/>
      <c r="D4" s="57"/>
      <c r="E4" s="57"/>
      <c r="F4" s="57"/>
      <c r="G4" s="57"/>
      <c r="H4" s="57"/>
      <c r="I4" s="57"/>
      <c r="J4" s="58"/>
    </row>
    <row r="5" spans="1:13" ht="17.25" customHeight="1" x14ac:dyDescent="0.25">
      <c r="A5" s="1" t="s">
        <v>4</v>
      </c>
      <c r="B5" s="59" t="s">
        <v>5</v>
      </c>
      <c r="C5" s="59"/>
      <c r="D5" s="59"/>
      <c r="E5" s="59"/>
      <c r="F5" s="59"/>
      <c r="G5" s="59"/>
      <c r="H5" s="59"/>
      <c r="I5" s="60" t="s">
        <v>6</v>
      </c>
      <c r="J5" s="61"/>
    </row>
    <row r="6" spans="1:13" x14ac:dyDescent="0.25">
      <c r="A6" s="2" t="s">
        <v>7</v>
      </c>
      <c r="B6" s="62" t="s">
        <v>8</v>
      </c>
      <c r="C6" s="62"/>
      <c r="D6" s="62"/>
      <c r="E6" s="62"/>
      <c r="F6" s="62"/>
      <c r="G6" s="62"/>
      <c r="H6" s="62"/>
      <c r="I6" s="3" t="s">
        <v>9</v>
      </c>
      <c r="J6" s="4" t="s">
        <v>60</v>
      </c>
    </row>
    <row r="7" spans="1:13" x14ac:dyDescent="0.25">
      <c r="A7" s="63" t="s">
        <v>10</v>
      </c>
      <c r="B7" s="64"/>
      <c r="C7" s="5" t="s">
        <v>11</v>
      </c>
      <c r="D7" s="63" t="s">
        <v>12</v>
      </c>
      <c r="E7" s="64"/>
      <c r="F7" s="5" t="s">
        <v>11</v>
      </c>
      <c r="G7" s="65" t="s">
        <v>13</v>
      </c>
      <c r="H7" s="66"/>
      <c r="I7" s="6" t="s">
        <v>14</v>
      </c>
      <c r="J7" s="7" t="s">
        <v>15</v>
      </c>
    </row>
    <row r="8" spans="1:13" ht="24" x14ac:dyDescent="0.25">
      <c r="A8" s="8" t="s">
        <v>16</v>
      </c>
      <c r="B8" s="9" t="s">
        <v>17</v>
      </c>
      <c r="C8" s="10" t="s">
        <v>18</v>
      </c>
      <c r="D8" s="9" t="s">
        <v>19</v>
      </c>
      <c r="E8" s="9" t="s">
        <v>20</v>
      </c>
      <c r="F8" s="10" t="s">
        <v>21</v>
      </c>
      <c r="G8" s="10" t="s">
        <v>19</v>
      </c>
      <c r="H8" s="10" t="s">
        <v>20</v>
      </c>
      <c r="I8" s="11" t="s">
        <v>22</v>
      </c>
      <c r="J8" s="12" t="s">
        <v>13</v>
      </c>
    </row>
    <row r="9" spans="1:13" x14ac:dyDescent="0.25">
      <c r="A9" s="13" t="s">
        <v>23</v>
      </c>
      <c r="B9" s="14" t="s">
        <v>24</v>
      </c>
      <c r="C9" s="15">
        <f>+C10+C15+C24</f>
        <v>120262289000</v>
      </c>
      <c r="D9" s="15">
        <f t="shared" ref="D9:I9" si="0">+D10+D15+D24</f>
        <v>1363230876</v>
      </c>
      <c r="E9" s="15">
        <f t="shared" si="0"/>
        <v>1863230876</v>
      </c>
      <c r="F9" s="15">
        <f t="shared" si="0"/>
        <v>122125519876</v>
      </c>
      <c r="G9" s="15">
        <f t="shared" si="0"/>
        <v>15989466693</v>
      </c>
      <c r="H9" s="15">
        <f t="shared" si="0"/>
        <v>103137290834</v>
      </c>
      <c r="I9" s="15">
        <f t="shared" si="0"/>
        <v>18988229042</v>
      </c>
      <c r="J9" s="16">
        <f>+H9/F9*100</f>
        <v>84.451874545729936</v>
      </c>
    </row>
    <row r="10" spans="1:13" x14ac:dyDescent="0.25">
      <c r="A10" s="17" t="s">
        <v>25</v>
      </c>
      <c r="B10" s="18" t="s">
        <v>26</v>
      </c>
      <c r="C10" s="19">
        <f>+C11</f>
        <v>1223111000</v>
      </c>
      <c r="D10" s="19">
        <f t="shared" ref="D10:I10" si="1">+D11</f>
        <v>0</v>
      </c>
      <c r="E10" s="19">
        <f t="shared" si="1"/>
        <v>0</v>
      </c>
      <c r="F10" s="19">
        <f t="shared" si="1"/>
        <v>1223111000</v>
      </c>
      <c r="G10" s="19">
        <f>+G11</f>
        <v>172571000</v>
      </c>
      <c r="H10" s="19">
        <f t="shared" si="1"/>
        <v>1794109966</v>
      </c>
      <c r="I10" s="19">
        <f t="shared" si="1"/>
        <v>-570998966</v>
      </c>
      <c r="J10" s="16">
        <f>+H10/F10*100</f>
        <v>146.68414935357461</v>
      </c>
    </row>
    <row r="11" spans="1:13" x14ac:dyDescent="0.25">
      <c r="A11" s="17" t="s">
        <v>27</v>
      </c>
      <c r="B11" s="18" t="s">
        <v>28</v>
      </c>
      <c r="C11" s="19">
        <f>SUM(C12:C14)</f>
        <v>1223111000</v>
      </c>
      <c r="D11" s="19">
        <f t="shared" ref="D11:I11" si="2">SUM(D12:D14)</f>
        <v>0</v>
      </c>
      <c r="E11" s="19">
        <f t="shared" si="2"/>
        <v>0</v>
      </c>
      <c r="F11" s="19">
        <f t="shared" si="2"/>
        <v>1223111000</v>
      </c>
      <c r="G11" s="19">
        <f t="shared" si="2"/>
        <v>172571000</v>
      </c>
      <c r="H11" s="19">
        <f t="shared" si="2"/>
        <v>1794109966</v>
      </c>
      <c r="I11" s="19">
        <f t="shared" si="2"/>
        <v>-570998966</v>
      </c>
      <c r="J11" s="16">
        <f>+H11/F11*100</f>
        <v>146.68414935357461</v>
      </c>
    </row>
    <row r="12" spans="1:13" x14ac:dyDescent="0.25">
      <c r="A12" s="20" t="s">
        <v>50</v>
      </c>
      <c r="B12" s="21" t="s">
        <v>51</v>
      </c>
      <c r="C12" s="22">
        <v>0</v>
      </c>
      <c r="D12" s="22">
        <v>0</v>
      </c>
      <c r="E12" s="41">
        <v>0</v>
      </c>
      <c r="F12" s="22">
        <v>0</v>
      </c>
      <c r="G12" s="22">
        <v>0</v>
      </c>
      <c r="H12" s="22">
        <v>4432866</v>
      </c>
      <c r="I12" s="22">
        <v>-4432866</v>
      </c>
      <c r="J12" s="24">
        <v>0</v>
      </c>
    </row>
    <row r="13" spans="1:13" x14ac:dyDescent="0.25">
      <c r="A13" s="20" t="s">
        <v>29</v>
      </c>
      <c r="B13" s="21" t="s">
        <v>30</v>
      </c>
      <c r="C13" s="22">
        <v>1223111000</v>
      </c>
      <c r="D13" s="23">
        <v>0</v>
      </c>
      <c r="E13" s="23">
        <v>0</v>
      </c>
      <c r="F13" s="22">
        <v>1223111000</v>
      </c>
      <c r="G13" s="22">
        <v>172571000</v>
      </c>
      <c r="H13" s="22">
        <v>1789677100</v>
      </c>
      <c r="I13" s="22">
        <v>-566566100</v>
      </c>
      <c r="J13" s="24">
        <f>+H13/F13*100</f>
        <v>146.32172386643566</v>
      </c>
      <c r="L13" s="44"/>
      <c r="M13" s="44"/>
    </row>
    <row r="14" spans="1:13" x14ac:dyDescent="0.25">
      <c r="A14" s="20" t="s">
        <v>31</v>
      </c>
      <c r="B14" s="21" t="s">
        <v>32</v>
      </c>
      <c r="C14" s="22">
        <v>0</v>
      </c>
      <c r="D14" s="23">
        <v>0</v>
      </c>
      <c r="E14" s="23">
        <v>0</v>
      </c>
      <c r="F14" s="22">
        <v>0</v>
      </c>
      <c r="G14" s="22">
        <v>0</v>
      </c>
      <c r="H14" s="22">
        <v>0</v>
      </c>
      <c r="I14" s="22">
        <v>0</v>
      </c>
      <c r="J14" s="24">
        <v>0</v>
      </c>
    </row>
    <row r="15" spans="1:13" x14ac:dyDescent="0.25">
      <c r="A15" s="17" t="s">
        <v>33</v>
      </c>
      <c r="B15" s="18" t="s">
        <v>34</v>
      </c>
      <c r="C15" s="25">
        <f>+C16+C19+C20</f>
        <v>24104889000</v>
      </c>
      <c r="D15" s="25">
        <f>+D16+D19+D20</f>
        <v>1363230876</v>
      </c>
      <c r="E15" s="25">
        <f>+E16+E19+E20</f>
        <v>1363230876</v>
      </c>
      <c r="F15" s="25">
        <f>+F16+F19+F20</f>
        <v>25468119876</v>
      </c>
      <c r="G15" s="25">
        <f t="shared" ref="G15:H15" si="3">+G16+G19+G20</f>
        <v>305615525</v>
      </c>
      <c r="H15" s="25">
        <f t="shared" si="3"/>
        <v>20576960015</v>
      </c>
      <c r="I15" s="25">
        <f>+I16+I19+I20</f>
        <v>4891159861</v>
      </c>
      <c r="J15" s="16">
        <f>+H15/F15*100</f>
        <v>80.794970791663317</v>
      </c>
    </row>
    <row r="16" spans="1:13" x14ac:dyDescent="0.25">
      <c r="A16" s="20" t="s">
        <v>35</v>
      </c>
      <c r="B16" s="18" t="s">
        <v>36</v>
      </c>
      <c r="C16" s="25">
        <f>+C18</f>
        <v>24104889000</v>
      </c>
      <c r="D16" s="25">
        <f t="shared" ref="D16:F16" si="4">+D18</f>
        <v>1363230876</v>
      </c>
      <c r="E16" s="25">
        <f t="shared" si="4"/>
        <v>1358940976</v>
      </c>
      <c r="F16" s="25">
        <f t="shared" si="4"/>
        <v>25463829976</v>
      </c>
      <c r="G16" s="25">
        <f>+G18</f>
        <v>305006599</v>
      </c>
      <c r="H16" s="25">
        <f>+H18</f>
        <v>20558203965</v>
      </c>
      <c r="I16" s="25">
        <f>+I18</f>
        <v>4905626011</v>
      </c>
      <c r="J16" s="16">
        <f>+H16/F16*100</f>
        <v>80.734924731968377</v>
      </c>
    </row>
    <row r="17" spans="1:13" x14ac:dyDescent="0.25">
      <c r="A17" s="20" t="s">
        <v>37</v>
      </c>
      <c r="B17" s="18" t="s">
        <v>38</v>
      </c>
      <c r="C17" s="25">
        <f>+C18</f>
        <v>24104889000</v>
      </c>
      <c r="D17" s="25">
        <f t="shared" ref="D17:F17" si="5">+D18</f>
        <v>1363230876</v>
      </c>
      <c r="E17" s="25">
        <f t="shared" si="5"/>
        <v>1358940976</v>
      </c>
      <c r="F17" s="25">
        <f t="shared" si="5"/>
        <v>25463829976</v>
      </c>
      <c r="G17" s="25">
        <f>+G18</f>
        <v>305006599</v>
      </c>
      <c r="H17" s="25">
        <f>+H18</f>
        <v>20558203965</v>
      </c>
      <c r="I17" s="25">
        <f>+I18</f>
        <v>4905626011</v>
      </c>
      <c r="J17" s="16">
        <f>+H17/F17*100</f>
        <v>80.734924731968377</v>
      </c>
    </row>
    <row r="18" spans="1:13" x14ac:dyDescent="0.25">
      <c r="A18" s="20" t="s">
        <v>52</v>
      </c>
      <c r="B18" s="21" t="s">
        <v>39</v>
      </c>
      <c r="C18" s="26">
        <v>24104889000</v>
      </c>
      <c r="D18" s="26">
        <v>1363230876</v>
      </c>
      <c r="E18" s="26">
        <v>1358940976</v>
      </c>
      <c r="F18" s="26">
        <v>25463829976</v>
      </c>
      <c r="G18" s="26">
        <v>305006599</v>
      </c>
      <c r="H18" s="26">
        <v>20558203965</v>
      </c>
      <c r="I18" s="26">
        <v>4905626011</v>
      </c>
      <c r="J18" s="24">
        <f>+H18/F18*100</f>
        <v>80.734924731968377</v>
      </c>
      <c r="L18" s="44"/>
      <c r="M18" s="44"/>
    </row>
    <row r="19" spans="1:13" x14ac:dyDescent="0.25">
      <c r="A19" s="20" t="s">
        <v>54</v>
      </c>
      <c r="B19" s="21" t="s">
        <v>55</v>
      </c>
      <c r="C19" s="26">
        <v>0</v>
      </c>
      <c r="D19" s="26">
        <v>0</v>
      </c>
      <c r="E19" s="26">
        <v>4289900</v>
      </c>
      <c r="F19" s="26">
        <v>4289900</v>
      </c>
      <c r="G19" s="26">
        <v>0</v>
      </c>
      <c r="H19" s="26">
        <v>4289900</v>
      </c>
      <c r="I19" s="26">
        <v>0</v>
      </c>
      <c r="J19" s="24">
        <f>+H19/F19*100</f>
        <v>100</v>
      </c>
    </row>
    <row r="20" spans="1:13" x14ac:dyDescent="0.25">
      <c r="A20" s="20" t="s">
        <v>40</v>
      </c>
      <c r="B20" s="21" t="s">
        <v>41</v>
      </c>
      <c r="C20" s="26">
        <v>0</v>
      </c>
      <c r="D20" s="26">
        <v>0</v>
      </c>
      <c r="E20" s="26">
        <v>0</v>
      </c>
      <c r="F20" s="26">
        <v>0</v>
      </c>
      <c r="G20" s="26">
        <v>608926</v>
      </c>
      <c r="H20" s="26">
        <v>14466150</v>
      </c>
      <c r="I20" s="26">
        <v>-14466150</v>
      </c>
      <c r="J20" s="24">
        <v>0</v>
      </c>
    </row>
    <row r="21" spans="1:13" ht="17.25" customHeight="1" x14ac:dyDescent="0.25">
      <c r="A21" s="67" t="s">
        <v>42</v>
      </c>
      <c r="B21" s="68"/>
      <c r="C21" s="27">
        <f t="shared" ref="C21:I21" si="6">+C10+C15</f>
        <v>25328000000</v>
      </c>
      <c r="D21" s="27">
        <f>+D10+D15</f>
        <v>1363230876</v>
      </c>
      <c r="E21" s="27">
        <f>+E10+E15</f>
        <v>1363230876</v>
      </c>
      <c r="F21" s="27">
        <f t="shared" si="6"/>
        <v>26691230876</v>
      </c>
      <c r="G21" s="27">
        <f t="shared" si="6"/>
        <v>478186525</v>
      </c>
      <c r="H21" s="27">
        <f t="shared" si="6"/>
        <v>22371069981</v>
      </c>
      <c r="I21" s="27">
        <f t="shared" si="6"/>
        <v>4320160895</v>
      </c>
      <c r="J21" s="28">
        <f>+H21/F21*100</f>
        <v>83.814306222630719</v>
      </c>
    </row>
    <row r="22" spans="1:13" x14ac:dyDescent="0.25">
      <c r="A22" s="42" t="s">
        <v>53</v>
      </c>
      <c r="B22" s="43" t="s">
        <v>43</v>
      </c>
      <c r="C22" s="29" t="s">
        <v>11</v>
      </c>
      <c r="D22" s="49" t="s">
        <v>12</v>
      </c>
      <c r="E22" s="49"/>
      <c r="F22" s="29" t="s">
        <v>11</v>
      </c>
      <c r="G22" s="49" t="s">
        <v>13</v>
      </c>
      <c r="H22" s="49"/>
      <c r="I22" s="29" t="s">
        <v>14</v>
      </c>
      <c r="J22" s="30" t="s">
        <v>15</v>
      </c>
    </row>
    <row r="23" spans="1:13" ht="24" x14ac:dyDescent="0.25">
      <c r="A23" s="8" t="s">
        <v>16</v>
      </c>
      <c r="B23" s="31" t="s">
        <v>17</v>
      </c>
      <c r="C23" s="32" t="s">
        <v>18</v>
      </c>
      <c r="D23" s="32" t="s">
        <v>19</v>
      </c>
      <c r="E23" s="32" t="s">
        <v>20</v>
      </c>
      <c r="F23" s="32" t="s">
        <v>21</v>
      </c>
      <c r="G23" s="32" t="s">
        <v>19</v>
      </c>
      <c r="H23" s="32" t="s">
        <v>20</v>
      </c>
      <c r="I23" s="33" t="s">
        <v>22</v>
      </c>
      <c r="J23" s="33" t="s">
        <v>13</v>
      </c>
    </row>
    <row r="24" spans="1:13" x14ac:dyDescent="0.25">
      <c r="A24" s="34" t="s">
        <v>44</v>
      </c>
      <c r="B24" s="35" t="s">
        <v>45</v>
      </c>
      <c r="C24" s="36">
        <v>94934289000</v>
      </c>
      <c r="D24" s="37">
        <v>0</v>
      </c>
      <c r="E24" s="37">
        <v>500000000</v>
      </c>
      <c r="F24" s="36">
        <v>95434289000</v>
      </c>
      <c r="G24" s="36">
        <v>15511280168</v>
      </c>
      <c r="H24" s="36">
        <v>80766220853</v>
      </c>
      <c r="I24" s="36">
        <v>14668068147</v>
      </c>
      <c r="J24" s="38">
        <f>+H24/F24*100</f>
        <v>84.630190782895653</v>
      </c>
      <c r="L24" s="44"/>
    </row>
    <row r="25" spans="1:13" x14ac:dyDescent="0.25">
      <c r="A25" s="72" t="s">
        <v>46</v>
      </c>
      <c r="B25" s="59"/>
      <c r="C25" s="39">
        <f>+C24</f>
        <v>94934289000</v>
      </c>
      <c r="D25" s="39">
        <f>+D24</f>
        <v>0</v>
      </c>
      <c r="E25" s="39">
        <f t="shared" ref="E25:I25" si="7">+E24</f>
        <v>500000000</v>
      </c>
      <c r="F25" s="39">
        <f t="shared" si="7"/>
        <v>95434289000</v>
      </c>
      <c r="G25" s="39">
        <f>+G24</f>
        <v>15511280168</v>
      </c>
      <c r="H25" s="39">
        <f t="shared" si="7"/>
        <v>80766220853</v>
      </c>
      <c r="I25" s="39">
        <f t="shared" si="7"/>
        <v>14668068147</v>
      </c>
      <c r="J25" s="16">
        <f>+H25/F25*100</f>
        <v>84.630190782895653</v>
      </c>
    </row>
    <row r="26" spans="1:13" x14ac:dyDescent="0.25">
      <c r="A26" s="73" t="s">
        <v>42</v>
      </c>
      <c r="B26" s="74"/>
      <c r="C26" s="40">
        <f>+C10+C15+C25</f>
        <v>120262289000</v>
      </c>
      <c r="D26" s="40">
        <f t="shared" ref="D26:I26" si="8">+D10+D15+D25</f>
        <v>1363230876</v>
      </c>
      <c r="E26" s="40">
        <f t="shared" si="8"/>
        <v>1863230876</v>
      </c>
      <c r="F26" s="40">
        <f t="shared" si="8"/>
        <v>122125519876</v>
      </c>
      <c r="G26" s="40">
        <f t="shared" si="8"/>
        <v>15989466693</v>
      </c>
      <c r="H26" s="40">
        <f t="shared" si="8"/>
        <v>103137290834</v>
      </c>
      <c r="I26" s="40">
        <f t="shared" si="8"/>
        <v>18988229042</v>
      </c>
      <c r="J26" s="40">
        <f>+H26/F26*100</f>
        <v>84.451874545729936</v>
      </c>
    </row>
    <row r="27" spans="1:13" x14ac:dyDescent="0.25">
      <c r="A27" s="48" t="s">
        <v>59</v>
      </c>
    </row>
    <row r="32" spans="1:13" x14ac:dyDescent="0.25">
      <c r="B32" s="47" t="s">
        <v>47</v>
      </c>
      <c r="C32" s="69" t="s">
        <v>56</v>
      </c>
      <c r="D32" s="69"/>
      <c r="E32" s="69"/>
      <c r="F32" s="69"/>
      <c r="G32" s="46" t="s">
        <v>48</v>
      </c>
      <c r="H32" s="46"/>
    </row>
    <row r="33" spans="1:8" x14ac:dyDescent="0.25">
      <c r="B33" s="45" t="s">
        <v>57</v>
      </c>
      <c r="C33" s="70" t="s">
        <v>58</v>
      </c>
      <c r="D33" s="70"/>
      <c r="E33" s="70"/>
      <c r="F33" s="70"/>
      <c r="G33" s="71" t="s">
        <v>49</v>
      </c>
      <c r="H33" s="71"/>
    </row>
    <row r="36" spans="1:8" x14ac:dyDescent="0.25">
      <c r="A36" s="48"/>
    </row>
    <row r="39" spans="1:8" x14ac:dyDescent="0.25">
      <c r="A39" s="48"/>
    </row>
  </sheetData>
  <mergeCells count="18">
    <mergeCell ref="C32:F32"/>
    <mergeCell ref="C33:F33"/>
    <mergeCell ref="G33:H33"/>
    <mergeCell ref="A25:B25"/>
    <mergeCell ref="A26:B26"/>
    <mergeCell ref="D22:E22"/>
    <mergeCell ref="G22:H22"/>
    <mergeCell ref="A1:J1"/>
    <mergeCell ref="A2:J2"/>
    <mergeCell ref="A3:J3"/>
    <mergeCell ref="A4:J4"/>
    <mergeCell ref="B5:H5"/>
    <mergeCell ref="I5:J5"/>
    <mergeCell ref="B6:H6"/>
    <mergeCell ref="A7:B7"/>
    <mergeCell ref="D7:E7"/>
    <mergeCell ref="G7:H7"/>
    <mergeCell ref="A21:B21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2023-01-10T15:17:46Z</dcterms:modified>
</cp:coreProperties>
</file>