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J18" i="1"/>
  <c r="J13" i="1"/>
  <c r="F16" i="1"/>
  <c r="I16" i="1"/>
  <c r="I17" i="1"/>
  <c r="H17" i="1"/>
  <c r="J17" i="1" s="1"/>
  <c r="H16" i="1"/>
  <c r="J16" i="1" s="1"/>
  <c r="G16" i="1"/>
  <c r="G17" i="1"/>
  <c r="F17" i="1"/>
  <c r="E17" i="1"/>
  <c r="E16" i="1"/>
  <c r="D17" i="1"/>
  <c r="D16" i="1"/>
  <c r="D15" i="1" s="1"/>
  <c r="D21" i="1" s="1"/>
  <c r="D25" i="1"/>
  <c r="C10" i="1" l="1"/>
  <c r="C9" i="1"/>
  <c r="C26" i="1" l="1"/>
  <c r="C25" i="1"/>
  <c r="D11" i="1"/>
  <c r="D10" i="1" s="1"/>
  <c r="E11" i="1"/>
  <c r="E10" i="1" s="1"/>
  <c r="F11" i="1"/>
  <c r="G11" i="1"/>
  <c r="G10" i="1" s="1"/>
  <c r="H11" i="1"/>
  <c r="J11" i="1" s="1"/>
  <c r="I11" i="1"/>
  <c r="I10" i="1" s="1"/>
  <c r="C11" i="1"/>
  <c r="I25" i="1"/>
  <c r="H25" i="1"/>
  <c r="J25" i="1" s="1"/>
  <c r="G25" i="1"/>
  <c r="F25" i="1"/>
  <c r="E25" i="1"/>
  <c r="C17" i="1"/>
  <c r="I15" i="1"/>
  <c r="G15" i="1"/>
  <c r="F15" i="1"/>
  <c r="F9" i="1" s="1"/>
  <c r="E15" i="1"/>
  <c r="E21" i="1" s="1"/>
  <c r="C16" i="1"/>
  <c r="C15" i="1"/>
  <c r="E9" i="1" l="1"/>
  <c r="D9" i="1"/>
  <c r="I9" i="1"/>
  <c r="G9" i="1"/>
  <c r="D26" i="1"/>
  <c r="F10" i="1"/>
  <c r="F21" i="1"/>
  <c r="G21" i="1"/>
  <c r="G26" i="1"/>
  <c r="C21" i="1"/>
  <c r="E26" i="1"/>
  <c r="I21" i="1"/>
  <c r="I26" i="1"/>
  <c r="H10" i="1"/>
  <c r="J10" i="1" s="1"/>
  <c r="H15" i="1"/>
  <c r="J15" i="1" s="1"/>
  <c r="H9" i="1" l="1"/>
  <c r="J9" i="1" s="1"/>
  <c r="F26" i="1"/>
  <c r="H26" i="1"/>
  <c r="H21" i="1"/>
  <c r="J21" i="1" s="1"/>
  <c r="J26" i="1" l="1"/>
</calcChain>
</file>

<file path=xl/sharedStrings.xml><?xml version="1.0" encoding="utf-8"?>
<sst xmlns="http://schemas.openxmlformats.org/spreadsheetml/2006/main" count="79" uniqueCount="58">
  <si>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</si>
  <si>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</si>
  <si>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</si>
  <si>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</si>
  <si>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</si>
  <si>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</si>
  <si>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VIGENCIA FISCAL               2022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</si>
  <si>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</si>
  <si>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</si>
  <si>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</si>
  <si>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</si>
  <si>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</si>
  <si>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</si>
  <si>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</si>
  <si>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</si>
  <si>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</si>
  <si>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</si>
  <si>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</si>
  <si>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</si>
  <si>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</si>
  <si>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</si>
  <si>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</si>
  <si>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</si>
  <si>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O1</t>
  </si>
  <si>
    <t>INGRESOS</t>
  </si>
  <si>
    <t>O11</t>
  </si>
  <si>
    <t>INGRESOS CORRIENTES</t>
  </si>
  <si>
    <t>O1102</t>
  </si>
  <si>
    <t>NO TRIBUTARIOS</t>
  </si>
  <si>
    <t xml:space="preserve">O11020500109010112 </t>
  </si>
  <si>
    <t>Servicios Ejecutivos de la administración pública</t>
  </si>
  <si>
    <t>O11020500209010112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</si>
  <si>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</si>
  <si>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</si>
  <si>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</si>
  <si>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</si>
  <si>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</si>
  <si>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</si>
  <si>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</t>
  </si>
  <si>
    <t>Convenios entidades distritales</t>
  </si>
  <si>
    <t>O121301</t>
  </si>
  <si>
    <t>REINTEGROS</t>
  </si>
  <si>
    <t>TOTAL RENTAS E INGRESOS</t>
  </si>
  <si>
    <t>TRANSFERENCIAS</t>
  </si>
  <si>
    <t>O150101</t>
  </si>
  <si>
    <t>Vigencia</t>
  </si>
  <si>
    <t>TOTAL TRANSFERENCIAS</t>
  </si>
  <si>
    <t>FABIOLA FRANCO ESCOBAR</t>
  </si>
  <si>
    <t>HUGO ALBERTO CARRILLO GOMEZ</t>
  </si>
  <si>
    <t>Responsable Área de Presupuesto</t>
  </si>
  <si>
    <t>Ordenador del Gasto</t>
  </si>
  <si>
    <t>O11020300104</t>
  </si>
  <si>
    <t>Sanciones Contractuales</t>
  </si>
  <si>
    <t xml:space="preserve">O12080600214 </t>
  </si>
  <si>
    <t xml:space="preserve">O15 </t>
  </si>
  <si>
    <t>O1210020403</t>
  </si>
  <si>
    <t>Ingresos de libre destinación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</si>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</sst>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 indent="3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right" vertical="top" shrinkToFit="1"/>
    </xf>
    <xf numFmtId="4" fontId="1" fillId="0" borderId="20" xfId="1" applyNumberFormat="1" applyFont="1" applyBorder="1" applyAlignment="1">
      <alignment horizontal="right" vertical="top"/>
    </xf>
    <xf numFmtId="1" fontId="2" fillId="0" borderId="21" xfId="0" applyNumberFormat="1" applyFont="1" applyBorder="1" applyAlignment="1">
      <alignment horizontal="left" vertical="top" shrinkToFit="1"/>
    </xf>
    <xf numFmtId="0" fontId="1" fillId="0" borderId="21" xfId="0" applyFont="1" applyBorder="1" applyAlignment="1">
      <alignment horizontal="left" vertical="top" wrapText="1"/>
    </xf>
    <xf numFmtId="4" fontId="1" fillId="0" borderId="22" xfId="1" applyNumberFormat="1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left" vertical="top" shrinkToFit="1"/>
    </xf>
    <xf numFmtId="0" fontId="5" fillId="0" borderId="21" xfId="0" applyFont="1" applyBorder="1" applyAlignment="1">
      <alignment horizontal="left" vertical="top" wrapText="1"/>
    </xf>
    <xf numFmtId="4" fontId="5" fillId="0" borderId="22" xfId="1" applyNumberFormat="1" applyFont="1" applyBorder="1" applyAlignment="1">
      <alignment horizontal="right" vertical="top"/>
    </xf>
    <xf numFmtId="4" fontId="4" fillId="0" borderId="21" xfId="0" applyNumberFormat="1" applyFont="1" applyBorder="1" applyAlignment="1">
      <alignment horizontal="right" vertical="top" shrinkToFit="1"/>
    </xf>
    <xf numFmtId="4" fontId="5" fillId="0" borderId="20" xfId="1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 shrinkToFit="1"/>
    </xf>
    <xf numFmtId="4" fontId="5" fillId="0" borderId="21" xfId="1" applyNumberFormat="1" applyFont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 shrinkToFit="1"/>
    </xf>
    <xf numFmtId="4" fontId="2" fillId="0" borderId="23" xfId="0" applyNumberFormat="1" applyFont="1" applyBorder="1" applyAlignment="1">
      <alignment horizontal="right" vertical="top" shrinkToFi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4" fontId="5" fillId="0" borderId="26" xfId="1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 shrinkToFit="1"/>
    </xf>
    <xf numFmtId="4" fontId="5" fillId="0" borderId="27" xfId="1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 shrinkToFit="1"/>
    </xf>
    <xf numFmtId="4" fontId="2" fillId="0" borderId="29" xfId="0" applyNumberFormat="1" applyFont="1" applyBorder="1" applyAlignment="1">
      <alignment horizontal="right" vertical="top" shrinkToFit="1"/>
    </xf>
    <xf numFmtId="3" fontId="6" fillId="0" borderId="0" xfId="0" applyNumberFormat="1" applyFont="1"/>
    <xf numFmtId="0" fontId="6" fillId="0" borderId="0" xfId="0" applyFont="1"/>
    <xf numFmtId="0" fontId="0" fillId="0" borderId="0" xfId="0" applyFont="1"/>
    <xf numFmtId="4" fontId="5" fillId="0" borderId="0" xfId="1" applyNumberFormat="1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10"/>
    </xf>
    <xf numFmtId="0" fontId="1" fillId="0" borderId="10" xfId="0" applyFont="1" applyBorder="1" applyAlignment="1">
      <alignment horizontal="left" vertical="top" wrapText="1" indent="10"/>
    </xf>
    <xf numFmtId="0" fontId="1" fillId="0" borderId="24" xfId="0" applyFont="1" applyBorder="1" applyAlignment="1">
      <alignment horizontal="center" vertical="top" wrapText="1"/>
    </xf>
    <xf numFmtId="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G13" sqref="G13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  <col min="12" max="13" width="16.42578125" bestFit="1" customWidth="1"/>
  </cols>
  <sheetData>
    <row r="1" spans="1:13" ht="17.25" customHeight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3" ht="17.25" customHeight="1" x14ac:dyDescent="0.2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2"/>
    </row>
    <row r="3" spans="1:13" ht="17.25" customHeight="1" x14ac:dyDescent="0.25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</row>
    <row r="4" spans="1:13" ht="17.25" customHeight="1" x14ac:dyDescent="0.25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5"/>
    </row>
    <row r="5" spans="1:13" ht="17.25" customHeight="1" x14ac:dyDescent="0.25">
      <c r="A5" s="1" t="s">
        <v>4</v>
      </c>
      <c r="B5" s="56" t="s">
        <v>5</v>
      </c>
      <c r="C5" s="56"/>
      <c r="D5" s="56"/>
      <c r="E5" s="56"/>
      <c r="F5" s="56"/>
      <c r="G5" s="56"/>
      <c r="H5" s="56"/>
      <c r="I5" s="57" t="s">
        <v>6</v>
      </c>
      <c r="J5" s="58"/>
    </row>
    <row r="6" spans="1:13" x14ac:dyDescent="0.25">
      <c r="A6" s="2" t="s">
        <v>7</v>
      </c>
      <c r="B6" s="63" t="s">
        <v>8</v>
      </c>
      <c r="C6" s="63"/>
      <c r="D6" s="63"/>
      <c r="E6" s="63"/>
      <c r="F6" s="63"/>
      <c r="G6" s="63"/>
      <c r="H6" s="63"/>
      <c r="I6" s="3" t="s">
        <v>9</v>
      </c>
      <c r="J6" s="4" t="s">
        <v>57</v>
      </c>
    </row>
    <row r="7" spans="1:13" x14ac:dyDescent="0.25">
      <c r="A7" s="64" t="s">
        <v>10</v>
      </c>
      <c r="B7" s="65"/>
      <c r="C7" s="5" t="s">
        <v>11</v>
      </c>
      <c r="D7" s="64" t="s">
        <v>12</v>
      </c>
      <c r="E7" s="65"/>
      <c r="F7" s="5" t="s">
        <v>11</v>
      </c>
      <c r="G7" s="66" t="s">
        <v>13</v>
      </c>
      <c r="H7" s="67"/>
      <c r="I7" s="6" t="s">
        <v>14</v>
      </c>
      <c r="J7" s="7" t="s">
        <v>15</v>
      </c>
    </row>
    <row r="8" spans="1:13" ht="24" x14ac:dyDescent="0.25">
      <c r="A8" s="8" t="s">
        <v>16</v>
      </c>
      <c r="B8" s="9" t="s">
        <v>17</v>
      </c>
      <c r="C8" s="10" t="s">
        <v>18</v>
      </c>
      <c r="D8" s="9" t="s">
        <v>19</v>
      </c>
      <c r="E8" s="9" t="s">
        <v>20</v>
      </c>
      <c r="F8" s="10" t="s">
        <v>21</v>
      </c>
      <c r="G8" s="10" t="s">
        <v>19</v>
      </c>
      <c r="H8" s="10" t="s">
        <v>20</v>
      </c>
      <c r="I8" s="11" t="s">
        <v>22</v>
      </c>
      <c r="J8" s="12" t="s">
        <v>13</v>
      </c>
    </row>
    <row r="9" spans="1:13" x14ac:dyDescent="0.25">
      <c r="A9" s="13" t="s">
        <v>23</v>
      </c>
      <c r="B9" s="14" t="s">
        <v>24</v>
      </c>
      <c r="C9" s="15">
        <f>+C10+C15+C24</f>
        <v>120262289000</v>
      </c>
      <c r="D9" s="15">
        <f t="shared" ref="D9:I9" si="0">+D10+D15+D24</f>
        <v>0</v>
      </c>
      <c r="E9" s="15">
        <f t="shared" si="0"/>
        <v>0</v>
      </c>
      <c r="F9" s="15">
        <f t="shared" si="0"/>
        <v>120262289000</v>
      </c>
      <c r="G9" s="15">
        <f t="shared" si="0"/>
        <v>8369931817</v>
      </c>
      <c r="H9" s="15">
        <f t="shared" si="0"/>
        <v>26925248089</v>
      </c>
      <c r="I9" s="15">
        <f t="shared" si="0"/>
        <v>93337040911</v>
      </c>
      <c r="J9" s="16">
        <f>+H9/F9*100</f>
        <v>22.388770671910294</v>
      </c>
    </row>
    <row r="10" spans="1:13" x14ac:dyDescent="0.25">
      <c r="A10" s="17" t="s">
        <v>25</v>
      </c>
      <c r="B10" s="18" t="s">
        <v>26</v>
      </c>
      <c r="C10" s="19">
        <f>+C11</f>
        <v>1223111000</v>
      </c>
      <c r="D10" s="19">
        <f t="shared" ref="D10:I10" si="1">+D11</f>
        <v>0</v>
      </c>
      <c r="E10" s="19">
        <f t="shared" si="1"/>
        <v>0</v>
      </c>
      <c r="F10" s="19">
        <f t="shared" si="1"/>
        <v>1223111000</v>
      </c>
      <c r="G10" s="19">
        <f>+G11</f>
        <v>162067900</v>
      </c>
      <c r="H10" s="19">
        <f t="shared" si="1"/>
        <v>634487966</v>
      </c>
      <c r="I10" s="19">
        <f t="shared" si="1"/>
        <v>588623034</v>
      </c>
      <c r="J10" s="16">
        <f>+H10/F10*100</f>
        <v>51.874929258260295</v>
      </c>
    </row>
    <row r="11" spans="1:13" x14ac:dyDescent="0.25">
      <c r="A11" s="17" t="s">
        <v>27</v>
      </c>
      <c r="B11" s="18" t="s">
        <v>28</v>
      </c>
      <c r="C11" s="19">
        <f>SUM(C12:C14)</f>
        <v>1223111000</v>
      </c>
      <c r="D11" s="19">
        <f t="shared" ref="D11:I11" si="2">SUM(D12:D14)</f>
        <v>0</v>
      </c>
      <c r="E11" s="19">
        <f t="shared" si="2"/>
        <v>0</v>
      </c>
      <c r="F11" s="19">
        <f t="shared" si="2"/>
        <v>1223111000</v>
      </c>
      <c r="G11" s="19">
        <f t="shared" si="2"/>
        <v>162067900</v>
      </c>
      <c r="H11" s="19">
        <f t="shared" si="2"/>
        <v>634487966</v>
      </c>
      <c r="I11" s="19">
        <f t="shared" si="2"/>
        <v>588623034</v>
      </c>
      <c r="J11" s="16">
        <f>+H11/F11*100</f>
        <v>51.874929258260295</v>
      </c>
    </row>
    <row r="12" spans="1:13" x14ac:dyDescent="0.25">
      <c r="A12" s="20" t="s">
        <v>51</v>
      </c>
      <c r="B12" s="21" t="s">
        <v>52</v>
      </c>
      <c r="C12" s="22">
        <v>0</v>
      </c>
      <c r="D12" s="22">
        <v>0</v>
      </c>
      <c r="E12" s="44">
        <v>0</v>
      </c>
      <c r="F12" s="22">
        <v>0</v>
      </c>
      <c r="G12" s="22">
        <v>0</v>
      </c>
      <c r="H12" s="22">
        <v>4432866</v>
      </c>
      <c r="I12" s="22">
        <v>-4432866</v>
      </c>
      <c r="J12" s="24">
        <v>0</v>
      </c>
    </row>
    <row r="13" spans="1:13" x14ac:dyDescent="0.25">
      <c r="A13" s="20" t="s">
        <v>29</v>
      </c>
      <c r="B13" s="21" t="s">
        <v>30</v>
      </c>
      <c r="C13" s="22">
        <v>1223111000</v>
      </c>
      <c r="D13" s="23">
        <v>0</v>
      </c>
      <c r="E13" s="23">
        <v>0</v>
      </c>
      <c r="F13" s="22">
        <v>1223111000</v>
      </c>
      <c r="G13" s="22">
        <v>162067900</v>
      </c>
      <c r="H13" s="22">
        <v>630055100</v>
      </c>
      <c r="I13" s="22">
        <v>593055900</v>
      </c>
      <c r="J13" s="24">
        <f>+H13/F13*100</f>
        <v>51.512503771121345</v>
      </c>
      <c r="L13" s="71"/>
      <c r="M13" s="71"/>
    </row>
    <row r="14" spans="1:13" x14ac:dyDescent="0.25">
      <c r="A14" s="20" t="s">
        <v>31</v>
      </c>
      <c r="B14" s="21" t="s">
        <v>32</v>
      </c>
      <c r="C14" s="22">
        <v>0</v>
      </c>
      <c r="D14" s="23">
        <v>0</v>
      </c>
      <c r="E14" s="23">
        <v>0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</row>
    <row r="15" spans="1:13" x14ac:dyDescent="0.25">
      <c r="A15" s="17" t="s">
        <v>33</v>
      </c>
      <c r="B15" s="18" t="s">
        <v>34</v>
      </c>
      <c r="C15" s="25">
        <f>+C16+C20</f>
        <v>24104889000</v>
      </c>
      <c r="D15" s="25">
        <f>+D16+D20</f>
        <v>0</v>
      </c>
      <c r="E15" s="25">
        <f>+E16+E20</f>
        <v>0</v>
      </c>
      <c r="F15" s="25">
        <f>+F16+F20</f>
        <v>24104889000</v>
      </c>
      <c r="G15" s="25">
        <f>+G16+G20</f>
        <v>2360071437</v>
      </c>
      <c r="H15" s="25">
        <f>H16+H20</f>
        <v>6077895631</v>
      </c>
      <c r="I15" s="25">
        <f>+I16+I20</f>
        <v>18026993369</v>
      </c>
      <c r="J15" s="16">
        <f>+H15/F15*100</f>
        <v>25.214368881765019</v>
      </c>
    </row>
    <row r="16" spans="1:13" x14ac:dyDescent="0.25">
      <c r="A16" s="20" t="s">
        <v>35</v>
      </c>
      <c r="B16" s="18" t="s">
        <v>36</v>
      </c>
      <c r="C16" s="25">
        <f>+C18</f>
        <v>24104889000</v>
      </c>
      <c r="D16" s="25">
        <f t="shared" ref="D16:I16" si="3">+D18+D19</f>
        <v>0</v>
      </c>
      <c r="E16" s="25">
        <f t="shared" si="3"/>
        <v>0</v>
      </c>
      <c r="F16" s="25">
        <f t="shared" si="3"/>
        <v>24104889000</v>
      </c>
      <c r="G16" s="25">
        <f t="shared" si="3"/>
        <v>2360071437</v>
      </c>
      <c r="H16" s="25">
        <f t="shared" si="3"/>
        <v>6064972467</v>
      </c>
      <c r="I16" s="25">
        <f t="shared" si="3"/>
        <v>18039916533</v>
      </c>
      <c r="J16" s="16">
        <f>+H16/F16*100</f>
        <v>25.160756670565874</v>
      </c>
    </row>
    <row r="17" spans="1:13" x14ac:dyDescent="0.25">
      <c r="A17" s="20" t="s">
        <v>37</v>
      </c>
      <c r="B17" s="18" t="s">
        <v>38</v>
      </c>
      <c r="C17" s="25">
        <f>+C18</f>
        <v>24104889000</v>
      </c>
      <c r="D17" s="25">
        <f t="shared" ref="D17:I17" si="4">+D18+D19</f>
        <v>0</v>
      </c>
      <c r="E17" s="25">
        <f t="shared" si="4"/>
        <v>0</v>
      </c>
      <c r="F17" s="25">
        <f t="shared" si="4"/>
        <v>24104889000</v>
      </c>
      <c r="G17" s="25">
        <f t="shared" si="4"/>
        <v>2360071437</v>
      </c>
      <c r="H17" s="25">
        <f t="shared" si="4"/>
        <v>6064972467</v>
      </c>
      <c r="I17" s="25">
        <f t="shared" si="4"/>
        <v>18039916533</v>
      </c>
      <c r="J17" s="16">
        <f>+H17/F17*100</f>
        <v>25.160756670565874</v>
      </c>
    </row>
    <row r="18" spans="1:13" x14ac:dyDescent="0.25">
      <c r="A18" s="20" t="s">
        <v>53</v>
      </c>
      <c r="B18" s="21" t="s">
        <v>39</v>
      </c>
      <c r="C18" s="26">
        <v>24104889000</v>
      </c>
      <c r="D18" s="26">
        <v>0</v>
      </c>
      <c r="E18" s="26">
        <v>-4289900</v>
      </c>
      <c r="F18" s="26">
        <v>24100599100</v>
      </c>
      <c r="G18" s="26">
        <v>2355781537</v>
      </c>
      <c r="H18" s="26">
        <v>6060682567</v>
      </c>
      <c r="I18" s="26">
        <v>18039916533</v>
      </c>
      <c r="J18" s="24">
        <f>+H18/F18*100</f>
        <v>25.147435305871713</v>
      </c>
      <c r="L18" s="71"/>
      <c r="M18" s="71"/>
    </row>
    <row r="19" spans="1:13" x14ac:dyDescent="0.25">
      <c r="A19" s="20" t="s">
        <v>55</v>
      </c>
      <c r="B19" s="21" t="s">
        <v>56</v>
      </c>
      <c r="C19" s="26">
        <v>0</v>
      </c>
      <c r="D19" s="26">
        <v>0</v>
      </c>
      <c r="E19" s="26">
        <v>4289900</v>
      </c>
      <c r="F19" s="26">
        <v>4289900</v>
      </c>
      <c r="G19" s="26">
        <v>4289900</v>
      </c>
      <c r="H19" s="26">
        <v>4289900</v>
      </c>
      <c r="I19" s="26">
        <v>0</v>
      </c>
      <c r="J19" s="24">
        <f>+H19/F19*100</f>
        <v>100</v>
      </c>
    </row>
    <row r="20" spans="1:13" x14ac:dyDescent="0.25">
      <c r="A20" s="20" t="s">
        <v>40</v>
      </c>
      <c r="B20" s="21" t="s">
        <v>41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12923164</v>
      </c>
      <c r="I20" s="26">
        <v>-12923164</v>
      </c>
      <c r="J20" s="24">
        <v>0</v>
      </c>
    </row>
    <row r="21" spans="1:13" ht="17.25" customHeight="1" x14ac:dyDescent="0.25">
      <c r="A21" s="68" t="s">
        <v>42</v>
      </c>
      <c r="B21" s="69"/>
      <c r="C21" s="27">
        <f t="shared" ref="C21:I21" si="5">+C10+C15</f>
        <v>25328000000</v>
      </c>
      <c r="D21" s="27">
        <f>+D10+D15</f>
        <v>0</v>
      </c>
      <c r="E21" s="27">
        <f>+E10+E15</f>
        <v>0</v>
      </c>
      <c r="F21" s="27">
        <f t="shared" si="5"/>
        <v>25328000000</v>
      </c>
      <c r="G21" s="27">
        <f t="shared" si="5"/>
        <v>2522139337</v>
      </c>
      <c r="H21" s="27">
        <f t="shared" si="5"/>
        <v>6712383597</v>
      </c>
      <c r="I21" s="27">
        <f t="shared" si="5"/>
        <v>18615616403</v>
      </c>
      <c r="J21" s="28">
        <f>+H21/F21*100</f>
        <v>26.501830373499686</v>
      </c>
    </row>
    <row r="22" spans="1:13" x14ac:dyDescent="0.25">
      <c r="A22" s="45" t="s">
        <v>54</v>
      </c>
      <c r="B22" s="46" t="s">
        <v>43</v>
      </c>
      <c r="C22" s="29" t="s">
        <v>11</v>
      </c>
      <c r="D22" s="70" t="s">
        <v>12</v>
      </c>
      <c r="E22" s="70"/>
      <c r="F22" s="29" t="s">
        <v>11</v>
      </c>
      <c r="G22" s="70" t="s">
        <v>13</v>
      </c>
      <c r="H22" s="70"/>
      <c r="I22" s="29" t="s">
        <v>14</v>
      </c>
      <c r="J22" s="30" t="s">
        <v>15</v>
      </c>
    </row>
    <row r="23" spans="1:13" ht="24" x14ac:dyDescent="0.25">
      <c r="A23" s="8" t="s">
        <v>16</v>
      </c>
      <c r="B23" s="31" t="s">
        <v>17</v>
      </c>
      <c r="C23" s="32" t="s">
        <v>18</v>
      </c>
      <c r="D23" s="32" t="s">
        <v>19</v>
      </c>
      <c r="E23" s="32" t="s">
        <v>20</v>
      </c>
      <c r="F23" s="32" t="s">
        <v>21</v>
      </c>
      <c r="G23" s="32" t="s">
        <v>19</v>
      </c>
      <c r="H23" s="32" t="s">
        <v>20</v>
      </c>
      <c r="I23" s="33" t="s">
        <v>22</v>
      </c>
      <c r="J23" s="33" t="s">
        <v>13</v>
      </c>
    </row>
    <row r="24" spans="1:13" x14ac:dyDescent="0.25">
      <c r="A24" s="34" t="s">
        <v>44</v>
      </c>
      <c r="B24" s="35" t="s">
        <v>45</v>
      </c>
      <c r="C24" s="36">
        <v>94934289000</v>
      </c>
      <c r="D24" s="37">
        <v>0</v>
      </c>
      <c r="E24" s="37">
        <v>0</v>
      </c>
      <c r="F24" s="36">
        <v>94934289000</v>
      </c>
      <c r="G24" s="36">
        <v>5847792480</v>
      </c>
      <c r="H24" s="36">
        <v>20212864492</v>
      </c>
      <c r="I24" s="36">
        <v>74721424508</v>
      </c>
      <c r="J24" s="38">
        <f>+H24/F24*100</f>
        <v>21.291426633005067</v>
      </c>
      <c r="L24" s="71"/>
    </row>
    <row r="25" spans="1:13" x14ac:dyDescent="0.25">
      <c r="A25" s="59" t="s">
        <v>46</v>
      </c>
      <c r="B25" s="56"/>
      <c r="C25" s="39">
        <f>+C24</f>
        <v>94934289000</v>
      </c>
      <c r="D25" s="39">
        <f>+D24</f>
        <v>0</v>
      </c>
      <c r="E25" s="39">
        <f t="shared" ref="E25:I25" si="6">+E24</f>
        <v>0</v>
      </c>
      <c r="F25" s="39">
        <f t="shared" si="6"/>
        <v>94934289000</v>
      </c>
      <c r="G25" s="39">
        <f>+G24</f>
        <v>5847792480</v>
      </c>
      <c r="H25" s="39">
        <f t="shared" si="6"/>
        <v>20212864492</v>
      </c>
      <c r="I25" s="39">
        <f t="shared" si="6"/>
        <v>74721424508</v>
      </c>
      <c r="J25" s="16">
        <f>+H25/F25*100</f>
        <v>21.291426633005067</v>
      </c>
    </row>
    <row r="26" spans="1:13" x14ac:dyDescent="0.25">
      <c r="A26" s="60" t="s">
        <v>42</v>
      </c>
      <c r="B26" s="61"/>
      <c r="C26" s="40">
        <f>+C10+C15+C25</f>
        <v>120262289000</v>
      </c>
      <c r="D26" s="40">
        <f t="shared" ref="D26:I26" si="7">+D10+D15+D25</f>
        <v>0</v>
      </c>
      <c r="E26" s="40">
        <f t="shared" si="7"/>
        <v>0</v>
      </c>
      <c r="F26" s="40">
        <f t="shared" si="7"/>
        <v>120262289000</v>
      </c>
      <c r="G26" s="40">
        <f t="shared" si="7"/>
        <v>8369931817</v>
      </c>
      <c r="H26" s="40">
        <f t="shared" si="7"/>
        <v>26925248089</v>
      </c>
      <c r="I26" s="40">
        <f t="shared" si="7"/>
        <v>93337040911</v>
      </c>
      <c r="J26" s="40">
        <f>+H26/F26*100</f>
        <v>22.388770671910294</v>
      </c>
    </row>
    <row r="31" spans="1:13" x14ac:dyDescent="0.25">
      <c r="B31" s="62" t="s">
        <v>47</v>
      </c>
      <c r="C31" s="62"/>
      <c r="D31" s="41"/>
      <c r="E31" s="41"/>
      <c r="F31" s="41"/>
      <c r="G31" s="42" t="s">
        <v>48</v>
      </c>
      <c r="H31" s="43"/>
      <c r="I31" s="43"/>
    </row>
    <row r="32" spans="1:13" x14ac:dyDescent="0.25">
      <c r="B32" s="62" t="s">
        <v>49</v>
      </c>
      <c r="C32" s="62"/>
      <c r="D32" s="41"/>
      <c r="E32" s="41"/>
      <c r="F32" s="41"/>
      <c r="G32" s="42" t="s">
        <v>50</v>
      </c>
      <c r="H32" s="43"/>
      <c r="I32" s="43"/>
    </row>
  </sheetData>
  <mergeCells count="17">
    <mergeCell ref="A25:B25"/>
    <mergeCell ref="A26:B26"/>
    <mergeCell ref="B31:C31"/>
    <mergeCell ref="B32:C32"/>
    <mergeCell ref="B6:H6"/>
    <mergeCell ref="A7:B7"/>
    <mergeCell ref="D7:E7"/>
    <mergeCell ref="G7:H7"/>
    <mergeCell ref="A21:B21"/>
    <mergeCell ref="D22:E22"/>
    <mergeCell ref="G22:H22"/>
    <mergeCell ref="A1:J1"/>
    <mergeCell ref="A2:J2"/>
    <mergeCell ref="A3:J3"/>
    <mergeCell ref="A4:J4"/>
    <mergeCell ref="B5:H5"/>
    <mergeCell ref="I5:J5"/>
  </mergeCells>
  <pageMargins left="0.70866141732283472" right="0.70866141732283472" top="0.74803149606299213" bottom="0.74803149606299213" header="0.31496062992125984" footer="0.31496062992125984"/>
  <pageSetup paperSize="4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2022-06-08T15:36:16Z</dcterms:modified>
</cp:coreProperties>
</file>